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ewlett Packard\Desktop\"/>
    </mc:Choice>
  </mc:AlternateContent>
  <bookViews>
    <workbookView xWindow="120" yWindow="120" windowWidth="24735" windowHeight="10695" activeTab="1"/>
  </bookViews>
  <sheets>
    <sheet name="销售电价表" sheetId="4" r:id="rId1"/>
    <sheet name="趸售电价表" sheetId="2" r:id="rId2"/>
    <sheet name="Sheet3" sheetId="3" state="hidden" r:id="rId3"/>
  </sheets>
  <definedNames>
    <definedName name="_xlnm.Print_Area" localSheetId="0">销售电价表!$A$1:$I$16</definedName>
  </definedNames>
  <calcPr calcId="152511" iterateCount="1"/>
</workbook>
</file>

<file path=xl/calcChain.xml><?xml version="1.0" encoding="utf-8"?>
<calcChain xmlns="http://schemas.openxmlformats.org/spreadsheetml/2006/main">
  <c r="E15" i="4" l="1"/>
  <c r="D15" i="4"/>
  <c r="C15" i="4"/>
  <c r="G13" i="4"/>
  <c r="F13" i="4"/>
  <c r="E13" i="4"/>
  <c r="D13" i="4"/>
  <c r="E7" i="3" l="1"/>
  <c r="D7" i="3"/>
  <c r="C7" i="3"/>
  <c r="B7" i="3"/>
  <c r="H8" i="2" l="1"/>
  <c r="G8" i="2"/>
  <c r="F8" i="2"/>
  <c r="E8" i="2"/>
  <c r="D8" i="2"/>
  <c r="C8" i="2"/>
  <c r="H6" i="2"/>
  <c r="G6" i="2"/>
  <c r="F6" i="2"/>
  <c r="E6" i="2"/>
  <c r="D6" i="2"/>
  <c r="C6" i="2"/>
  <c r="H9" i="2"/>
  <c r="G9" i="2"/>
  <c r="F9" i="2"/>
  <c r="E9" i="2"/>
  <c r="D9" i="2"/>
  <c r="C9" i="2"/>
</calcChain>
</file>

<file path=xl/sharedStrings.xml><?xml version="1.0" encoding="utf-8"?>
<sst xmlns="http://schemas.openxmlformats.org/spreadsheetml/2006/main" count="64" uniqueCount="57">
  <si>
    <r>
      <t>　</t>
    </r>
    <r>
      <rPr>
        <sz val="12"/>
        <color indexed="8"/>
        <rFont val="方正仿宋_GBK"/>
        <family val="4"/>
        <charset val="134"/>
      </rPr>
      <t>单位：元/千瓦时</t>
    </r>
  </si>
  <si>
    <t>用   电  分  类</t>
  </si>
  <si>
    <t>电     度    电     价</t>
  </si>
  <si>
    <t>基本电价</t>
  </si>
  <si>
    <t>不满 1千伏</t>
  </si>
  <si>
    <t>1-10千伏</t>
  </si>
  <si>
    <t>35-110 千伏以下</t>
  </si>
  <si>
    <t>110千伏</t>
  </si>
  <si>
    <t>220千伏及     以上</t>
  </si>
  <si>
    <t>最大需量</t>
  </si>
  <si>
    <t>变压器容量</t>
  </si>
  <si>
    <t>（元/千瓦·月）</t>
  </si>
  <si>
    <t>(元/千伏安·月)</t>
  </si>
  <si>
    <t>一、居民生活用电</t>
  </si>
  <si>
    <t>其中：城乡“一户一表”居民用户年用电量2400度（含）以内</t>
  </si>
  <si>
    <t>单位：元／千瓦时</t>
  </si>
  <si>
    <t xml:space="preserve">用 电 分 类 </t>
  </si>
  <si>
    <t>县 级 趸 售</t>
  </si>
  <si>
    <t>县 级 以 下 趸 售</t>
  </si>
  <si>
    <t>35-110千伏以下</t>
  </si>
  <si>
    <r>
      <t>110千伏及</t>
    </r>
    <r>
      <rPr>
        <b/>
        <sz val="12"/>
        <rFont val="宋体"/>
        <family val="3"/>
        <charset val="134"/>
      </rPr>
      <t>以上</t>
    </r>
  </si>
  <si>
    <t>一、居民生活用电</t>
  </si>
  <si>
    <t>二、工商业及其他用电</t>
  </si>
  <si>
    <t>三、农业生产用电</t>
  </si>
  <si>
    <t>其中：贫困县农业排灌用电</t>
  </si>
  <si>
    <t>注：</t>
  </si>
  <si>
    <t>3.重庆市电力公司对其控股供电公司趸售电量不适用此表。</t>
  </si>
  <si>
    <t>附件1</t>
    <phoneticPr fontId="12" type="noConversion"/>
  </si>
  <si>
    <t>附件2</t>
    <phoneticPr fontId="12" type="noConversion"/>
  </si>
  <si>
    <t>其中:贫困县农业排灌用电</t>
    <phoneticPr fontId="12" type="noConversion"/>
  </si>
  <si>
    <t>2017—2019年重庆市电网输配电价表</t>
  </si>
  <si>
    <t>单位：元/千瓦时</t>
  </si>
  <si>
    <t>用电分类</t>
  </si>
  <si>
    <t>电度电价</t>
  </si>
  <si>
    <t>不满1千伏</t>
  </si>
  <si>
    <t>35千伏</t>
  </si>
  <si>
    <t>220千伏</t>
  </si>
  <si>
    <t>最大容量（元/千伏安·月）</t>
  </si>
  <si>
    <t>一、一般工商业及其他用电</t>
  </si>
  <si>
    <t>二、大工业用电</t>
  </si>
  <si>
    <t>注：1.表中电价含增值税、线损及交叉补贴。</t>
  </si>
  <si>
    <t xml:space="preserve">           2.参与电力市场化交易的电力用户输配电价水平按上表执行，并按规定征收政府性基金及附加，政府性基金及附加的具体征收标准以现行目录销售电价表中征收标准为准。其他电力用户继续执行现行目录销售电价政策。 </t>
    <phoneticPr fontId="12" type="noConversion"/>
  </si>
  <si>
    <t xml:space="preserve">           3.2017—2019年国网重庆市电力公司综合线损率按6.94%计算，实际运行中线损率超过6.94%带来的风险由国网重庆市电力公司承担，低于6.94%的收益由国网重庆市电力公司和用户各分享50%。</t>
    <phoneticPr fontId="12" type="noConversion"/>
  </si>
  <si>
    <t>附件3</t>
    <phoneticPr fontId="12" type="noConversion"/>
  </si>
  <si>
    <t>最大需量（元/千瓦·月）</t>
    <phoneticPr fontId="12" type="noConversion"/>
  </si>
  <si>
    <t>重庆市电网趸售电价表</t>
    <phoneticPr fontId="12" type="noConversion"/>
  </si>
  <si>
    <t>单一制</t>
    <phoneticPr fontId="12" type="noConversion"/>
  </si>
  <si>
    <t>两部制</t>
    <phoneticPr fontId="12" type="noConversion"/>
  </si>
  <si>
    <t>三、农业生产用电</t>
    <phoneticPr fontId="12" type="noConversion"/>
  </si>
  <si>
    <t>2.上表所列价格，除农业生产用电外，均含大中型水库移民后期扶持基金0.6225分钱；地方水库移民后期扶持基金0.05分钱；可再生能源电价附加，其中：居民生活用电0.1分钱、其他用电1.9分钱。</t>
    <phoneticPr fontId="12" type="noConversion"/>
  </si>
  <si>
    <t xml:space="preserve">       城乡“一户一表”居民用户年用电量2401度-4800度（含）</t>
    <phoneticPr fontId="12" type="noConversion"/>
  </si>
  <si>
    <t xml:space="preserve">      城乡“一户一表”居民用户年用电量4801度（含）以上</t>
    <phoneticPr fontId="12" type="noConversion"/>
  </si>
  <si>
    <t xml:space="preserve">        居民合表用户</t>
    <phoneticPr fontId="12" type="noConversion"/>
  </si>
  <si>
    <t>二、工商业及其他用电</t>
    <phoneticPr fontId="12" type="noConversion"/>
  </si>
  <si>
    <r>
      <t>1.上表所列价格，均含国家重大水利工程建设基金</t>
    </r>
    <r>
      <rPr>
        <b/>
        <sz val="12"/>
        <color indexed="8"/>
        <rFont val="方正仿宋_GBK"/>
        <charset val="134"/>
      </rPr>
      <t>0.196875</t>
    </r>
    <r>
      <rPr>
        <sz val="12"/>
        <color indexed="8"/>
        <rFont val="方正仿宋_GBK"/>
        <family val="4"/>
        <charset val="134"/>
      </rPr>
      <t>分钱，国家级贫困县农业排灌用电按表列分类电价降低</t>
    </r>
    <r>
      <rPr>
        <b/>
        <sz val="12"/>
        <color indexed="8"/>
        <rFont val="方正仿宋_GBK"/>
        <charset val="134"/>
      </rPr>
      <t>0.196875</t>
    </r>
    <r>
      <rPr>
        <sz val="12"/>
        <color indexed="8"/>
        <rFont val="方正仿宋_GBK"/>
        <family val="4"/>
        <charset val="134"/>
      </rPr>
      <t>分钱（国家重大水利工程建设基金）执行。县级以下趸售电价除贫困县农业排灌用电外，均含农网还贷资金2分钱。</t>
    </r>
    <phoneticPr fontId="12" type="noConversion"/>
  </si>
  <si>
    <r>
      <t>注：1.上表所列价格，重庆市电力公司（包括母公司和控股公司）均含国家重大水利工程建设基金</t>
    </r>
    <r>
      <rPr>
        <b/>
        <sz val="12"/>
        <rFont val="方正仿宋_GBK"/>
        <charset val="134"/>
      </rPr>
      <t>0.196875</t>
    </r>
    <r>
      <rPr>
        <sz val="12"/>
        <rFont val="方正仿宋_GBK"/>
        <family val="4"/>
        <charset val="134"/>
      </rPr>
      <t>分钱；除贫困县农业排灌用电外，均含农网还贷资金2分钱；除农业生产用电外，均含大中型水库移民后期扶持基金0.6225分钱、地方水库移民后期扶持基金0.05分钱；除农业生产用电外，均含可再生能源电价附加，其中：居民生活用电0.1分钱，其他用电1.9分钱。
2.上表所列价格，抗灾救灾用电和氮、磷、钾、复合肥企业生产用电，按表列分类电价降低2分钱（农网还贷资金）执行。采用离子膜法工艺的氯碱生产用电按表列分类电价降低2分钱执行。国家级贫困县农业排灌用电按表列分类电价降低</t>
    </r>
    <r>
      <rPr>
        <b/>
        <sz val="12"/>
        <rFont val="方正仿宋_GBK"/>
        <charset val="134"/>
      </rPr>
      <t>0.196875</t>
    </r>
    <r>
      <rPr>
        <sz val="12"/>
        <rFont val="方正仿宋_GBK"/>
        <family val="4"/>
        <charset val="134"/>
      </rPr>
      <t>分钱（国家重大水利工程建设基金）执行。
3.大工业用户执行工商业及其他用电两部制电价。</t>
    </r>
    <phoneticPr fontId="12" type="noConversion"/>
  </si>
  <si>
    <t>重庆市电网销售电价表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</si>
</sst>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_);[Red]\(0.0000\)"/>
    <numFmt numFmtId="177" formatCode="0.000_ "/>
    <numFmt numFmtId="178" formatCode="0_ "/>
    <numFmt numFmtId="179" formatCode="0.0000_ "/>
    <numFmt numFmtId="180" formatCode="0.0000"/>
  </numFmts>
  <fonts count="25">
    <font>
      <sz val="11"/>
      <name val="宋体"/>
    </font>
    <font>
      <sz val="10"/>
      <name val="方正仿宋_GBK"/>
      <family val="4"/>
      <charset val="134"/>
    </font>
    <font>
      <sz val="20"/>
      <color indexed="8"/>
      <name val="方正小标宋_GBK"/>
      <family val="4"/>
      <charset val="134"/>
    </font>
    <font>
      <b/>
      <sz val="12"/>
      <color indexed="8"/>
      <name val="方正仿宋_GBK"/>
      <family val="4"/>
      <charset val="134"/>
    </font>
    <font>
      <sz val="12"/>
      <color indexed="8"/>
      <name val="方正仿宋_GBK"/>
      <family val="4"/>
      <charset val="134"/>
    </font>
    <font>
      <sz val="12"/>
      <name val="方正仿宋_GBK"/>
      <family val="4"/>
      <charset val="134"/>
    </font>
    <font>
      <sz val="20"/>
      <name val="方正小标宋_GBK"/>
      <family val="4"/>
      <charset val="134"/>
    </font>
    <font>
      <sz val="10"/>
      <name val="Helv"/>
    </font>
    <font>
      <b/>
      <sz val="12"/>
      <name val="方正仿宋_GBK"/>
      <family val="4"/>
      <charset val="134"/>
    </font>
    <font>
      <sz val="11"/>
      <color rgb="FF000000"/>
      <name val="宋体"/>
      <family val="3"/>
      <charset val="134"/>
    </font>
    <font>
      <sz val="12"/>
      <color rgb="FF000000"/>
      <name val="方正仿宋_GBK"/>
      <family val="4"/>
      <charset val="134"/>
    </font>
    <font>
      <b/>
      <sz val="12"/>
      <name val="宋体"/>
      <family val="3"/>
      <charset val="134"/>
    </font>
    <font>
      <sz val="9"/>
      <name val="宋体"/>
      <family val="3"/>
      <charset val="134"/>
    </font>
    <font>
      <sz val="12"/>
      <name val="方正仿宋_GBK"/>
      <family val="4"/>
      <charset val="134"/>
    </font>
    <font>
      <sz val="12"/>
      <name val="方正黑体_GBK"/>
      <family val="4"/>
      <charset val="134"/>
    </font>
    <font>
      <sz val="9"/>
      <color indexed="8"/>
      <name val="方正仿宋_GBK"/>
      <family val="4"/>
      <charset val="134"/>
    </font>
    <font>
      <sz val="12"/>
      <color indexed="8"/>
      <name val="方正仿宋_GBK"/>
      <family val="4"/>
      <charset val="134"/>
    </font>
    <font>
      <sz val="14"/>
      <name val="华文仿宋"/>
      <family val="3"/>
      <charset val="134"/>
    </font>
    <font>
      <sz val="10.5"/>
      <color rgb="FF000000"/>
      <name val="仿宋"/>
      <family val="3"/>
      <charset val="134"/>
    </font>
    <font>
      <b/>
      <sz val="14"/>
      <name val="方正仿宋_GBK"/>
      <family val="4"/>
      <charset val="134"/>
    </font>
    <font>
      <b/>
      <sz val="12"/>
      <name val="方正仿宋_GBK"/>
      <family val="4"/>
      <charset val="134"/>
    </font>
    <font>
      <sz val="16"/>
      <color rgb="FF000000"/>
      <name val="华文仿宋"/>
      <family val="3"/>
      <charset val="134"/>
    </font>
    <font>
      <sz val="20"/>
      <name val="方正小标宋_GBK"/>
      <family val="4"/>
      <charset val="134"/>
    </font>
    <font>
      <b/>
      <sz val="12"/>
      <color indexed="8"/>
      <name val="方正仿宋_GBK"/>
      <charset val="134"/>
    </font>
    <font>
      <b/>
      <sz val="12"/>
      <name val="方正仿宋_GBK"/>
      <charset val="134"/>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7" fillId="0" borderId="0">
      <protection locked="0"/>
    </xf>
  </cellStyleXfs>
  <cellXfs count="64">
    <xf numFmtId="0" fontId="0" fillId="0" borderId="0" xfId="0">
      <alignment vertical="center"/>
    </xf>
    <xf numFmtId="0" fontId="1" fillId="0" borderId="0" xfId="1" applyFont="1" applyAlignment="1" applyProtection="1">
      <alignment vertical="center" wrapText="1"/>
    </xf>
    <xf numFmtId="0" fontId="3" fillId="0" borderId="6"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176" fontId="4" fillId="0" borderId="3" xfId="1" applyNumberFormat="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177" fontId="4" fillId="0" borderId="3" xfId="1" applyNumberFormat="1" applyFont="1" applyFill="1" applyBorder="1" applyAlignment="1" applyProtection="1">
      <alignment horizontal="center" vertical="center" wrapText="1"/>
    </xf>
    <xf numFmtId="178" fontId="4" fillId="0" borderId="3" xfId="1" applyNumberFormat="1" applyFont="1" applyFill="1" applyBorder="1" applyAlignment="1" applyProtection="1">
      <alignment horizontal="center" vertical="center" wrapText="1"/>
    </xf>
    <xf numFmtId="0" fontId="5" fillId="0" borderId="0" xfId="1" applyFont="1" applyAlignment="1" applyProtection="1">
      <alignment vertical="center"/>
    </xf>
    <xf numFmtId="0" fontId="7" fillId="0" borderId="0" xfId="1" applyFill="1" applyBorder="1" applyAlignment="1" applyProtection="1">
      <alignment vertical="center"/>
    </xf>
    <xf numFmtId="0" fontId="8" fillId="0" borderId="11"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179" fontId="4" fillId="0" borderId="3" xfId="1" applyNumberFormat="1" applyFont="1" applyFill="1" applyBorder="1" applyAlignment="1" applyProtection="1">
      <alignment horizontal="center" vertical="center"/>
    </xf>
    <xf numFmtId="0" fontId="4" fillId="0" borderId="0" xfId="1" applyFont="1" applyFill="1" applyBorder="1" applyAlignment="1" applyProtection="1">
      <alignment horizontal="left" vertical="top"/>
    </xf>
    <xf numFmtId="0" fontId="7" fillId="0" borderId="0" xfId="1" applyFill="1" applyAlignment="1" applyProtection="1">
      <alignment vertical="center"/>
    </xf>
    <xf numFmtId="0" fontId="4" fillId="0" borderId="0" xfId="1" applyFont="1" applyFill="1" applyAlignment="1" applyProtection="1">
      <alignment horizontal="left" vertical="center"/>
    </xf>
    <xf numFmtId="0" fontId="17" fillId="0" borderId="0" xfId="0" applyFont="1" applyAlignment="1">
      <alignment horizontal="right" vertical="center"/>
    </xf>
    <xf numFmtId="0" fontId="18" fillId="0" borderId="0" xfId="0" applyFont="1" applyAlignment="1">
      <alignment horizontal="right" vertical="center" indent="2"/>
    </xf>
    <xf numFmtId="0" fontId="18" fillId="0" borderId="0" xfId="0" applyFont="1" applyAlignment="1">
      <alignment horizontal="left" vertical="center" indent="2"/>
    </xf>
    <xf numFmtId="0" fontId="21" fillId="0" borderId="0" xfId="0" applyFont="1" applyAlignment="1">
      <alignment horizontal="justify" vertical="center"/>
    </xf>
    <xf numFmtId="0" fontId="14" fillId="0" borderId="0" xfId="0" applyFont="1" applyAlignment="1">
      <alignment horizontal="justify" vertical="center"/>
    </xf>
    <xf numFmtId="0" fontId="20" fillId="0" borderId="3" xfId="0" applyFont="1" applyBorder="1" applyAlignment="1">
      <alignment horizontal="center" vertical="center"/>
    </xf>
    <xf numFmtId="0" fontId="20" fillId="0" borderId="3" xfId="0" applyFont="1" applyBorder="1" applyAlignment="1">
      <alignment horizontal="center" vertical="center" wrapText="1"/>
    </xf>
    <xf numFmtId="0" fontId="13" fillId="0" borderId="3" xfId="0" applyFont="1" applyBorder="1" applyAlignment="1">
      <alignment horizontal="left" vertical="center" wrapText="1"/>
    </xf>
    <xf numFmtId="180"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176" fontId="0" fillId="0" borderId="0" xfId="0" applyNumberFormat="1">
      <alignment vertical="center"/>
    </xf>
    <xf numFmtId="176" fontId="23" fillId="0" borderId="3" xfId="1" applyNumberFormat="1" applyFont="1" applyFill="1" applyBorder="1" applyAlignment="1" applyProtection="1">
      <alignment horizontal="center" vertical="center" wrapText="1"/>
    </xf>
    <xf numFmtId="0" fontId="14" fillId="0" borderId="0" xfId="1" applyFont="1" applyAlignment="1" applyProtection="1">
      <alignment horizontal="left" vertical="center" wrapText="1"/>
    </xf>
    <xf numFmtId="0" fontId="2" fillId="0" borderId="0" xfId="1" applyFont="1" applyAlignment="1" applyProtection="1">
      <alignment horizontal="center" vertical="center" wrapText="1"/>
    </xf>
    <xf numFmtId="0" fontId="3" fillId="0" borderId="0" xfId="1" applyFont="1" applyBorder="1" applyAlignment="1" applyProtection="1">
      <alignment horizontal="right" wrapText="1"/>
    </xf>
    <xf numFmtId="0" fontId="3" fillId="0" borderId="1"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5" fillId="0" borderId="14"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wrapText="1"/>
    </xf>
    <xf numFmtId="0" fontId="4" fillId="0" borderId="10" xfId="1" applyFont="1" applyFill="1" applyBorder="1" applyAlignment="1" applyProtection="1">
      <alignment horizontal="left" vertical="center" shrinkToFit="1"/>
    </xf>
    <xf numFmtId="0" fontId="4" fillId="0" borderId="11" xfId="1" applyFont="1" applyFill="1" applyBorder="1" applyAlignment="1" applyProtection="1">
      <alignment horizontal="left" vertical="center" shrinkToFit="1"/>
    </xf>
    <xf numFmtId="0" fontId="16" fillId="0" borderId="11" xfId="1" applyFont="1" applyFill="1" applyBorder="1" applyAlignment="1" applyProtection="1">
      <alignment horizontal="left" vertical="center" shrinkToFit="1"/>
    </xf>
    <xf numFmtId="0" fontId="15" fillId="0" borderId="10" xfId="1" applyFont="1" applyFill="1" applyBorder="1" applyAlignment="1" applyProtection="1">
      <alignment horizontal="left" vertical="center" shrinkToFit="1"/>
    </xf>
    <xf numFmtId="0" fontId="15" fillId="0" borderId="11" xfId="1" applyFont="1" applyFill="1" applyBorder="1" applyAlignment="1" applyProtection="1">
      <alignment horizontal="left" vertical="center" shrinkToFit="1"/>
    </xf>
    <xf numFmtId="0" fontId="15" fillId="0" borderId="3"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xf>
    <xf numFmtId="0" fontId="4" fillId="0" borderId="9" xfId="1" applyFont="1" applyFill="1" applyBorder="1" applyAlignment="1" applyProtection="1">
      <alignment horizontal="left" vertical="center" wrapText="1"/>
    </xf>
    <xf numFmtId="0" fontId="4" fillId="0" borderId="9"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0" borderId="14" xfId="1" applyFont="1" applyFill="1" applyBorder="1" applyAlignment="1" applyProtection="1">
      <alignment horizontal="left" vertical="center" wrapText="1"/>
    </xf>
    <xf numFmtId="0" fontId="10" fillId="0" borderId="0" xfId="1" applyFont="1" applyFill="1" applyAlignment="1" applyProtection="1">
      <alignment horizontal="left" vertical="center" wrapText="1"/>
    </xf>
    <xf numFmtId="0" fontId="6" fillId="0" borderId="0" xfId="1" applyFont="1" applyFill="1" applyAlignment="1" applyProtection="1">
      <alignment horizontal="center"/>
    </xf>
    <xf numFmtId="0" fontId="8" fillId="0" borderId="3" xfId="1" applyFont="1" applyFill="1" applyBorder="1" applyAlignment="1" applyProtection="1">
      <alignment horizontal="center" vertical="center" wrapText="1"/>
    </xf>
    <xf numFmtId="0" fontId="5" fillId="0" borderId="12" xfId="1" applyFont="1" applyFill="1" applyBorder="1" applyAlignment="1" applyProtection="1">
      <alignment horizontal="right"/>
    </xf>
    <xf numFmtId="0" fontId="8" fillId="0" borderId="11"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vertical="center" wrapText="1"/>
    </xf>
    <xf numFmtId="0" fontId="19" fillId="0" borderId="3" xfId="0" applyFont="1" applyBorder="1" applyAlignment="1">
      <alignment horizontal="center" vertical="center"/>
    </xf>
    <xf numFmtId="0" fontId="22" fillId="0" borderId="0" xfId="0" applyFont="1" applyAlignment="1">
      <alignment horizontal="center" vertical="center"/>
    </xf>
  </cellXfs>
  <cellStyles count="2">
    <cellStyle name="常规" xfId="0" builtinId="0"/>
    <cellStyle name="常规_Sheet2_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workbookViewId="0">
      <selection activeCell="F8" sqref="F8"/>
    </sheetView>
  </sheetViews>
  <sheetFormatPr defaultColWidth="9" defaultRowHeight="13.5"/>
  <cols>
    <col min="1" max="1" width="27.25" bestFit="1" customWidth="1"/>
    <col min="2" max="2" width="27.625" customWidth="1"/>
    <col min="3" max="3" width="12.5" customWidth="1"/>
    <col min="4" max="4" width="11.375" customWidth="1"/>
    <col min="5" max="5" width="12" customWidth="1"/>
    <col min="6" max="6" width="10.625" customWidth="1"/>
    <col min="7" max="7" width="11.5" customWidth="1"/>
    <col min="8" max="8" width="18.5" customWidth="1"/>
    <col min="9" max="9" width="16" customWidth="1"/>
    <col min="10" max="256" width="10" customWidth="1"/>
  </cols>
  <sheetData>
    <row r="1" spans="1:14" ht="24.75" customHeight="1">
      <c r="A1" s="28" t="s">
        <v>27</v>
      </c>
      <c r="B1" s="28"/>
      <c r="C1" s="1"/>
      <c r="D1" s="1"/>
      <c r="E1" s="1"/>
      <c r="F1" s="1"/>
      <c r="G1" s="1"/>
      <c r="H1" s="1"/>
      <c r="I1" s="1"/>
    </row>
    <row r="2" spans="1:14" ht="25.5">
      <c r="A2" s="29" t="s">
        <v>56</v>
      </c>
      <c r="B2" s="29"/>
      <c r="C2" s="29"/>
      <c r="D2" s="29"/>
      <c r="E2" s="29"/>
      <c r="F2" s="29"/>
      <c r="G2" s="29"/>
      <c r="H2" s="29"/>
      <c r="I2" s="29"/>
    </row>
    <row r="3" spans="1:14" ht="14.25">
      <c r="A3" s="30" t="s">
        <v>0</v>
      </c>
      <c r="B3" s="30"/>
      <c r="C3" s="30"/>
      <c r="D3" s="30"/>
      <c r="E3" s="30"/>
      <c r="F3" s="30"/>
      <c r="G3" s="30"/>
      <c r="H3" s="30"/>
      <c r="I3" s="30"/>
    </row>
    <row r="4" spans="1:14" ht="36" customHeight="1">
      <c r="A4" s="31" t="s">
        <v>1</v>
      </c>
      <c r="B4" s="32"/>
      <c r="C4" s="37" t="s">
        <v>2</v>
      </c>
      <c r="D4" s="37"/>
      <c r="E4" s="37"/>
      <c r="F4" s="37"/>
      <c r="G4" s="37"/>
      <c r="H4" s="37" t="s">
        <v>3</v>
      </c>
      <c r="I4" s="37"/>
    </row>
    <row r="5" spans="1:14" ht="14.25">
      <c r="A5" s="33"/>
      <c r="B5" s="34"/>
      <c r="C5" s="37" t="s">
        <v>4</v>
      </c>
      <c r="D5" s="37" t="s">
        <v>5</v>
      </c>
      <c r="E5" s="37" t="s">
        <v>6</v>
      </c>
      <c r="F5" s="37" t="s">
        <v>7</v>
      </c>
      <c r="G5" s="37" t="s">
        <v>8</v>
      </c>
      <c r="H5" s="2" t="s">
        <v>9</v>
      </c>
      <c r="I5" s="2" t="s">
        <v>10</v>
      </c>
    </row>
    <row r="6" spans="1:14" ht="25.5" customHeight="1">
      <c r="A6" s="35"/>
      <c r="B6" s="36"/>
      <c r="C6" s="37"/>
      <c r="D6" s="37"/>
      <c r="E6" s="37"/>
      <c r="F6" s="37"/>
      <c r="G6" s="37"/>
      <c r="H6" s="3" t="s">
        <v>11</v>
      </c>
      <c r="I6" s="3" t="s">
        <v>12</v>
      </c>
    </row>
    <row r="7" spans="1:14" ht="26.25" customHeight="1">
      <c r="A7" s="39" t="s">
        <v>13</v>
      </c>
      <c r="B7" s="39"/>
      <c r="C7" s="4"/>
      <c r="D7" s="4"/>
      <c r="E7" s="4"/>
      <c r="F7" s="4"/>
      <c r="G7" s="4"/>
      <c r="H7" s="5"/>
      <c r="I7" s="5"/>
    </row>
    <row r="8" spans="1:14" ht="24.75" customHeight="1">
      <c r="A8" s="40" t="s">
        <v>14</v>
      </c>
      <c r="B8" s="41"/>
      <c r="C8" s="4">
        <v>0.52</v>
      </c>
      <c r="D8" s="4">
        <v>0.51</v>
      </c>
      <c r="E8" s="4"/>
      <c r="F8" s="4"/>
      <c r="G8" s="4"/>
      <c r="H8" s="5"/>
      <c r="I8" s="5"/>
    </row>
    <row r="9" spans="1:14" ht="23.25" customHeight="1">
      <c r="A9" s="40" t="s">
        <v>50</v>
      </c>
      <c r="B9" s="42"/>
      <c r="C9" s="4">
        <v>0.56999999999999995</v>
      </c>
      <c r="D9" s="4">
        <v>0.56000000000000005</v>
      </c>
      <c r="E9" s="4"/>
      <c r="F9" s="4"/>
      <c r="G9" s="4"/>
      <c r="H9" s="5"/>
      <c r="I9" s="5"/>
    </row>
    <row r="10" spans="1:14" ht="25.5" customHeight="1">
      <c r="A10" s="40" t="s">
        <v>51</v>
      </c>
      <c r="B10" s="41"/>
      <c r="C10" s="4">
        <v>0.82</v>
      </c>
      <c r="D10" s="4">
        <v>0.81</v>
      </c>
      <c r="E10" s="4"/>
      <c r="F10" s="4"/>
      <c r="G10" s="4"/>
      <c r="H10" s="5"/>
      <c r="I10" s="5"/>
    </row>
    <row r="11" spans="1:14" ht="26.25" customHeight="1">
      <c r="A11" s="43" t="s">
        <v>52</v>
      </c>
      <c r="B11" s="44"/>
      <c r="C11" s="4">
        <v>0.54</v>
      </c>
      <c r="D11" s="4">
        <v>0.53</v>
      </c>
      <c r="E11" s="4">
        <v>0.53</v>
      </c>
      <c r="F11" s="4">
        <v>0.53</v>
      </c>
      <c r="G11" s="4"/>
      <c r="H11" s="6"/>
      <c r="I11" s="5"/>
    </row>
    <row r="12" spans="1:14" ht="24.75" customHeight="1">
      <c r="A12" s="46" t="s">
        <v>53</v>
      </c>
      <c r="B12" s="5" t="s">
        <v>46</v>
      </c>
      <c r="C12" s="27">
        <v>0.65779999999999994</v>
      </c>
      <c r="D12" s="27">
        <v>0.63780000000000003</v>
      </c>
      <c r="E12" s="27">
        <v>0.61780000000000002</v>
      </c>
      <c r="F12" s="27">
        <v>0.6028</v>
      </c>
      <c r="G12" s="4"/>
      <c r="H12" s="6"/>
      <c r="I12" s="5"/>
      <c r="K12" s="26"/>
      <c r="L12" s="26"/>
      <c r="M12" s="26"/>
      <c r="N12" s="26"/>
    </row>
    <row r="13" spans="1:14" ht="29.25" customHeight="1">
      <c r="A13" s="47"/>
      <c r="B13" s="5" t="s">
        <v>47</v>
      </c>
      <c r="C13" s="4"/>
      <c r="D13" s="4">
        <f>0.672-0.0022-0.0055-0.0336-0.025</f>
        <v>0.60570000000000013</v>
      </c>
      <c r="E13" s="4">
        <f>0.647-0.0022-0.0055-0.0336-0.025</f>
        <v>0.5807000000000001</v>
      </c>
      <c r="F13" s="4">
        <f>0.632-0.0022-0.0055-0.0336-0.025</f>
        <v>0.56570000000000009</v>
      </c>
      <c r="G13" s="4">
        <f>0.622-0.0022-0.0055-0.0336-0.025</f>
        <v>0.55570000000000008</v>
      </c>
      <c r="H13" s="7">
        <v>36</v>
      </c>
      <c r="I13" s="7">
        <v>24</v>
      </c>
    </row>
    <row r="14" spans="1:14" ht="27" customHeight="1">
      <c r="A14" s="39" t="s">
        <v>48</v>
      </c>
      <c r="B14" s="39"/>
      <c r="C14" s="4">
        <v>0.56799999999999995</v>
      </c>
      <c r="D14" s="4">
        <v>0.55300000000000005</v>
      </c>
      <c r="E14" s="4">
        <v>0.53800000000000003</v>
      </c>
      <c r="F14" s="4"/>
      <c r="G14" s="4"/>
      <c r="H14" s="5"/>
      <c r="I14" s="5"/>
    </row>
    <row r="15" spans="1:14" ht="34.5" customHeight="1">
      <c r="A15" s="45" t="s">
        <v>29</v>
      </c>
      <c r="B15" s="45"/>
      <c r="C15" s="4">
        <f>0.336-0.0018</f>
        <v>0.3342</v>
      </c>
      <c r="D15" s="4">
        <f>0.321-0.0018</f>
        <v>0.31919999999999998</v>
      </c>
      <c r="E15" s="4">
        <f>0.306-0.0018</f>
        <v>0.30419999999999997</v>
      </c>
      <c r="F15" s="4"/>
      <c r="G15" s="4"/>
      <c r="H15" s="5"/>
      <c r="I15" s="5"/>
    </row>
    <row r="16" spans="1:14" ht="99" customHeight="1">
      <c r="A16" s="38" t="s">
        <v>55</v>
      </c>
      <c r="B16" s="38"/>
      <c r="C16" s="38"/>
      <c r="D16" s="38"/>
      <c r="E16" s="38"/>
      <c r="F16" s="38"/>
      <c r="G16" s="38"/>
      <c r="H16" s="38"/>
      <c r="I16" s="38"/>
    </row>
    <row r="19" spans="3:6">
      <c r="C19" s="26"/>
      <c r="D19" s="26"/>
      <c r="E19" s="26"/>
      <c r="F19" s="26"/>
    </row>
  </sheetData>
  <mergeCells count="20">
    <mergeCell ref="A16:I16"/>
    <mergeCell ref="G5:G6"/>
    <mergeCell ref="A7:B7"/>
    <mergeCell ref="A8:B8"/>
    <mergeCell ref="A9:B9"/>
    <mergeCell ref="A10:B10"/>
    <mergeCell ref="A11:B11"/>
    <mergeCell ref="A14:B14"/>
    <mergeCell ref="A15:B15"/>
    <mergeCell ref="A12:A13"/>
    <mergeCell ref="A1:B1"/>
    <mergeCell ref="A2:I2"/>
    <mergeCell ref="A3:I3"/>
    <mergeCell ref="A4:B6"/>
    <mergeCell ref="C4:G4"/>
    <mergeCell ref="H4:I4"/>
    <mergeCell ref="C5:C6"/>
    <mergeCell ref="D5:D6"/>
    <mergeCell ref="E5:E6"/>
    <mergeCell ref="F5:F6"/>
  </mergeCells>
  <phoneticPr fontId="12" type="noConversion"/>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F9" sqref="F9"/>
    </sheetView>
  </sheetViews>
  <sheetFormatPr defaultColWidth="9" defaultRowHeight="13.5"/>
  <cols>
    <col min="1" max="1" width="5.25" customWidth="1"/>
    <col min="2" max="2" width="21.75" customWidth="1"/>
    <col min="3" max="3" width="15.25" customWidth="1"/>
    <col min="4" max="4" width="17.375" customWidth="1"/>
    <col min="5" max="5" width="16.75" customWidth="1"/>
    <col min="6" max="6" width="14.125" customWidth="1"/>
    <col min="7" max="7" width="18.125" customWidth="1"/>
    <col min="8" max="8" width="17.25" customWidth="1"/>
    <col min="9" max="256" width="10" customWidth="1"/>
  </cols>
  <sheetData>
    <row r="1" spans="1:8" ht="25.5" customHeight="1">
      <c r="A1" s="28" t="s">
        <v>28</v>
      </c>
      <c r="B1" s="28"/>
      <c r="C1" s="8"/>
      <c r="D1" s="8"/>
      <c r="E1" s="8"/>
      <c r="F1" s="8"/>
      <c r="G1" s="8"/>
      <c r="H1" s="8"/>
    </row>
    <row r="2" spans="1:8" ht="25.5">
      <c r="A2" s="53" t="s">
        <v>45</v>
      </c>
      <c r="B2" s="53"/>
      <c r="C2" s="53"/>
      <c r="D2" s="53"/>
      <c r="E2" s="53"/>
      <c r="F2" s="53"/>
      <c r="G2" s="53"/>
      <c r="H2" s="53"/>
    </row>
    <row r="3" spans="1:8" ht="14.25">
      <c r="A3" s="9"/>
      <c r="B3" s="55" t="s">
        <v>15</v>
      </c>
      <c r="C3" s="55"/>
      <c r="D3" s="55"/>
      <c r="E3" s="55"/>
      <c r="F3" s="55"/>
      <c r="G3" s="55"/>
      <c r="H3" s="55"/>
    </row>
    <row r="4" spans="1:8" ht="31.5" customHeight="1">
      <c r="A4" s="54" t="s">
        <v>16</v>
      </c>
      <c r="B4" s="54"/>
      <c r="C4" s="56" t="s">
        <v>17</v>
      </c>
      <c r="D4" s="56"/>
      <c r="E4" s="54"/>
      <c r="F4" s="57" t="s">
        <v>18</v>
      </c>
      <c r="G4" s="58"/>
      <c r="H4" s="59"/>
    </row>
    <row r="5" spans="1:8" ht="36" customHeight="1">
      <c r="A5" s="54"/>
      <c r="B5" s="54"/>
      <c r="C5" s="10" t="s">
        <v>5</v>
      </c>
      <c r="D5" s="11" t="s">
        <v>19</v>
      </c>
      <c r="E5" s="11" t="s">
        <v>20</v>
      </c>
      <c r="F5" s="11" t="s">
        <v>5</v>
      </c>
      <c r="G5" s="11" t="s">
        <v>19</v>
      </c>
      <c r="H5" s="11" t="s">
        <v>20</v>
      </c>
    </row>
    <row r="6" spans="1:8" ht="39.75" customHeight="1">
      <c r="A6" s="48" t="s">
        <v>21</v>
      </c>
      <c r="B6" s="48"/>
      <c r="C6" s="12">
        <f>0.334</f>
        <v>0.33400000000000002</v>
      </c>
      <c r="D6" s="12">
        <f>0.334</f>
        <v>0.33400000000000002</v>
      </c>
      <c r="E6" s="12">
        <f>0.334</f>
        <v>0.33400000000000002</v>
      </c>
      <c r="F6" s="12">
        <f>0.374</f>
        <v>0.374</v>
      </c>
      <c r="G6" s="12">
        <f>0.374</f>
        <v>0.374</v>
      </c>
      <c r="H6" s="12">
        <f>0.374</f>
        <v>0.374</v>
      </c>
    </row>
    <row r="7" spans="1:8" ht="42.75" customHeight="1">
      <c r="A7" s="49" t="s">
        <v>22</v>
      </c>
      <c r="B7" s="49"/>
      <c r="C7" s="12">
        <v>0.44130000000000003</v>
      </c>
      <c r="D7" s="12">
        <v>0.43130000000000002</v>
      </c>
      <c r="E7" s="12">
        <v>0.42630000000000001</v>
      </c>
      <c r="F7" s="12">
        <v>0.4713</v>
      </c>
      <c r="G7" s="12">
        <v>0.46129999999999999</v>
      </c>
      <c r="H7" s="12">
        <v>0.45629999999999998</v>
      </c>
    </row>
    <row r="8" spans="1:8" ht="36" customHeight="1">
      <c r="A8" s="49" t="s">
        <v>23</v>
      </c>
      <c r="B8" s="49"/>
      <c r="C8" s="12">
        <f>0.427797152621606</f>
        <v>0.427797152621606</v>
      </c>
      <c r="D8" s="12">
        <f>0.417797152621606</f>
        <v>0.41779715262160599</v>
      </c>
      <c r="E8" s="12">
        <f>0.417797152621606-0.005</f>
        <v>0.41279715262160599</v>
      </c>
      <c r="F8" s="12">
        <f>0.447797152621606</f>
        <v>0.44779715262160602</v>
      </c>
      <c r="G8" s="12">
        <f>0.437797152621606</f>
        <v>0.43779715262160601</v>
      </c>
      <c r="H8" s="12">
        <f>0.437797152621606-0.005</f>
        <v>0.43279715262160601</v>
      </c>
    </row>
    <row r="9" spans="1:8" ht="39" customHeight="1">
      <c r="A9" s="49" t="s">
        <v>24</v>
      </c>
      <c r="B9" s="49"/>
      <c r="C9" s="12">
        <f>0.215997675340211-0.0018</f>
        <v>0.214197675340211</v>
      </c>
      <c r="D9" s="12">
        <f>0.210997675340211-0.0018</f>
        <v>0.209197675340211</v>
      </c>
      <c r="E9" s="12">
        <f>0.210997675340211-0.0025-0.0018</f>
        <v>0.206697675340211</v>
      </c>
      <c r="F9" s="12">
        <f>0.215997675340211-0.0018</f>
        <v>0.214197675340211</v>
      </c>
      <c r="G9" s="12">
        <f>0.210997675340211-0.0018</f>
        <v>0.209197675340211</v>
      </c>
      <c r="H9" s="12">
        <f>0.210997675340211-0.0025-0.0018</f>
        <v>0.206697675340211</v>
      </c>
    </row>
    <row r="10" spans="1:8" ht="40.5" customHeight="1">
      <c r="A10" s="13" t="s">
        <v>25</v>
      </c>
      <c r="B10" s="51" t="s">
        <v>54</v>
      </c>
      <c r="C10" s="51"/>
      <c r="D10" s="51"/>
      <c r="E10" s="51"/>
      <c r="F10" s="51"/>
      <c r="G10" s="51"/>
      <c r="H10" s="51"/>
    </row>
    <row r="11" spans="1:8" ht="38.25" customHeight="1">
      <c r="A11" s="14"/>
      <c r="B11" s="52" t="s">
        <v>49</v>
      </c>
      <c r="C11" s="52"/>
      <c r="D11" s="52"/>
      <c r="E11" s="52"/>
      <c r="F11" s="52"/>
      <c r="G11" s="52"/>
      <c r="H11" s="52"/>
    </row>
    <row r="12" spans="1:8" ht="23.25" customHeight="1">
      <c r="A12" s="14"/>
      <c r="B12" s="50" t="s">
        <v>26</v>
      </c>
      <c r="C12" s="50"/>
      <c r="D12" s="50"/>
      <c r="E12" s="50"/>
      <c r="F12" s="50"/>
      <c r="G12" s="50"/>
      <c r="H12" s="15"/>
    </row>
  </sheetData>
  <mergeCells count="13">
    <mergeCell ref="A1:B1"/>
    <mergeCell ref="A2:H2"/>
    <mergeCell ref="A4:B5"/>
    <mergeCell ref="B3:H3"/>
    <mergeCell ref="C4:E4"/>
    <mergeCell ref="F4:H4"/>
    <mergeCell ref="A6:B6"/>
    <mergeCell ref="A7:B7"/>
    <mergeCell ref="B12:G12"/>
    <mergeCell ref="B10:H10"/>
    <mergeCell ref="B11:H11"/>
    <mergeCell ref="A8:B8"/>
    <mergeCell ref="A9:B9"/>
  </mergeCells>
  <phoneticPr fontId="1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G13" sqref="G13"/>
    </sheetView>
  </sheetViews>
  <sheetFormatPr defaultColWidth="10" defaultRowHeight="13.5"/>
  <cols>
    <col min="1" max="1" width="25.25" customWidth="1"/>
    <col min="2" max="2" width="12.25" customWidth="1"/>
    <col min="3" max="3" width="11.5" customWidth="1"/>
    <col min="4" max="4" width="12.625" customWidth="1"/>
    <col min="5" max="5" width="12.375" customWidth="1"/>
    <col min="6" max="6" width="11.875" customWidth="1"/>
    <col min="7" max="7" width="17.125" customWidth="1"/>
    <col min="8" max="8" width="19" customWidth="1"/>
  </cols>
  <sheetData>
    <row r="1" spans="1:8" ht="14.25">
      <c r="A1" s="20" t="s">
        <v>43</v>
      </c>
    </row>
    <row r="2" spans="1:8" ht="25.5">
      <c r="A2" s="63" t="s">
        <v>30</v>
      </c>
      <c r="B2" s="63"/>
      <c r="C2" s="63"/>
      <c r="D2" s="63"/>
      <c r="E2" s="63"/>
      <c r="F2" s="63"/>
      <c r="G2" s="63"/>
      <c r="H2" s="63"/>
    </row>
    <row r="3" spans="1:8" ht="20.25">
      <c r="A3" s="16"/>
    </row>
    <row r="4" spans="1:8">
      <c r="H4" s="17" t="s">
        <v>31</v>
      </c>
    </row>
    <row r="5" spans="1:8" ht="36.75" customHeight="1">
      <c r="A5" s="62" t="s">
        <v>32</v>
      </c>
      <c r="B5" s="62" t="s">
        <v>33</v>
      </c>
      <c r="C5" s="62"/>
      <c r="D5" s="62"/>
      <c r="E5" s="62"/>
      <c r="F5" s="62"/>
      <c r="G5" s="62" t="s">
        <v>3</v>
      </c>
      <c r="H5" s="62"/>
    </row>
    <row r="6" spans="1:8" ht="28.5">
      <c r="A6" s="62"/>
      <c r="B6" s="21" t="s">
        <v>34</v>
      </c>
      <c r="C6" s="21" t="s">
        <v>5</v>
      </c>
      <c r="D6" s="21" t="s">
        <v>35</v>
      </c>
      <c r="E6" s="21" t="s">
        <v>7</v>
      </c>
      <c r="F6" s="21" t="s">
        <v>36</v>
      </c>
      <c r="G6" s="22" t="s">
        <v>44</v>
      </c>
      <c r="H6" s="22" t="s">
        <v>37</v>
      </c>
    </row>
    <row r="7" spans="1:8" ht="55.5" customHeight="1">
      <c r="A7" s="23" t="s">
        <v>38</v>
      </c>
      <c r="B7" s="24">
        <f>0.393-0.0111</f>
        <v>0.38190000000000002</v>
      </c>
      <c r="C7" s="24">
        <f>0.373-0.0111</f>
        <v>0.3619</v>
      </c>
      <c r="D7" s="24">
        <f>0.353-0.0111</f>
        <v>0.34189999999999998</v>
      </c>
      <c r="E7" s="24">
        <f>0.338-0.0111</f>
        <v>0.32690000000000002</v>
      </c>
      <c r="F7" s="25"/>
      <c r="G7" s="25"/>
      <c r="H7" s="25"/>
    </row>
    <row r="8" spans="1:8" ht="53.25" customHeight="1">
      <c r="A8" s="23" t="s">
        <v>39</v>
      </c>
      <c r="B8" s="25"/>
      <c r="C8" s="25">
        <v>0.18590000000000001</v>
      </c>
      <c r="D8" s="25">
        <v>0.16320000000000001</v>
      </c>
      <c r="E8" s="25">
        <v>0.1459</v>
      </c>
      <c r="F8" s="25">
        <v>0.13089999999999999</v>
      </c>
      <c r="G8" s="25">
        <v>36</v>
      </c>
      <c r="H8" s="25">
        <v>24</v>
      </c>
    </row>
    <row r="9" spans="1:8" ht="6" customHeight="1">
      <c r="A9" s="18"/>
    </row>
    <row r="10" spans="1:8" ht="18.75" customHeight="1">
      <c r="A10" s="18" t="s">
        <v>40</v>
      </c>
    </row>
    <row r="11" spans="1:8" ht="29.25" customHeight="1">
      <c r="A11" s="60" t="s">
        <v>41</v>
      </c>
      <c r="B11" s="61"/>
      <c r="C11" s="61"/>
      <c r="D11" s="61"/>
      <c r="E11" s="61"/>
      <c r="F11" s="61"/>
      <c r="G11" s="61"/>
      <c r="H11" s="61"/>
    </row>
    <row r="12" spans="1:8" ht="32.25" customHeight="1">
      <c r="A12" s="60" t="s">
        <v>42</v>
      </c>
      <c r="B12" s="61"/>
      <c r="C12" s="61"/>
      <c r="D12" s="61"/>
      <c r="E12" s="61"/>
      <c r="F12" s="61"/>
      <c r="G12" s="61"/>
      <c r="H12" s="61"/>
    </row>
    <row r="13" spans="1:8" ht="21.75">
      <c r="A13" s="19"/>
    </row>
  </sheetData>
  <mergeCells count="6">
    <mergeCell ref="A12:H12"/>
    <mergeCell ref="A5:A6"/>
    <mergeCell ref="B5:F5"/>
    <mergeCell ref="G5:H5"/>
    <mergeCell ref="A2:H2"/>
    <mergeCell ref="A11:H11"/>
  </mergeCells>
  <phoneticPr fontId="1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销售电价表</vt:lpstr>
      <vt:lpstr>趸售电价表</vt:lpstr>
      <vt:lpstr>Sheet3</vt:lpstr>
      <vt:lpstr>销售电价表!Print_Area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Hewlett Packard</cp:lastModifiedBy>
  <cp:lastPrinted>2019-04-02T08:58:42Z</cp:lastPrinted>
  <dcterms:created xsi:type="dcterms:W3CDTF">2017-06-26T15:12:48Z</dcterms:created>
  <dcterms:modified xsi:type="dcterms:W3CDTF">2019-06-05T09:16:18Z</dcterms:modified>
</cp:coreProperties>
</file>