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firstSheet="3" activeTab="3"/>
  </bookViews>
  <sheets>
    <sheet name="部门整体支出绩效表" sheetId="1" state="hidden" r:id="rId1"/>
    <sheet name="资料要求" sheetId="2" state="hidden" r:id="rId2"/>
    <sheet name="部门整体支出绩效自评表 " sheetId="4" state="hidden" r:id="rId3"/>
    <sheet name="区生态环境局" sheetId="8" r:id="rId4"/>
    <sheet name="Sheet1" sheetId="6" state="hidden" r:id="rId5"/>
    <sheet name="Sheet2" sheetId="7" state="hidden" r:id="rId6"/>
  </sheets>
  <definedNames>
    <definedName name="_xlnm._FilterDatabase" localSheetId="0" hidden="1">部门整体支出绩效表!#REF!</definedName>
    <definedName name="_xlnm._FilterDatabase" localSheetId="2" hidden="1">'部门整体支出绩效自评表 '!#REF!</definedName>
  </definedNames>
  <calcPr calcId="144525"/>
</workbook>
</file>

<file path=xl/sharedStrings.xml><?xml version="1.0" encoding="utf-8"?>
<sst xmlns="http://schemas.openxmlformats.org/spreadsheetml/2006/main" count="541" uniqueCount="262">
  <si>
    <t>2020年度部门整体支出绩效评价表</t>
  </si>
  <si>
    <t>部门名称</t>
  </si>
  <si>
    <t>渝中区生态环境局</t>
  </si>
  <si>
    <t>部门预算执行情况（万元）</t>
  </si>
  <si>
    <t>全年预算数（A）
（上年结转+年初预算+本年追加追减预算（不含年底收回））</t>
  </si>
  <si>
    <t>全年执行数（B）</t>
  </si>
  <si>
    <t>执行率（B/A，%）</t>
  </si>
  <si>
    <t>当年整体
绩效目标</t>
  </si>
  <si>
    <t>全年绩效目标</t>
  </si>
  <si>
    <t>全年目标实际完成情况</t>
  </si>
  <si>
    <t xml:space="preserve">目标1：完成市级下达的大气、水、土壤、噪声环境质量改善目标。                                                                                                                                                   目标2：确保不发生较大以上环境污染事故。                                                                                                                                                                                                    目标3：严格执行各项环保法律法规制度，严守法律底线。                                                                                                                                                                                     目标4：全面从严治党，落实意识形态工作责任制。     </t>
  </si>
  <si>
    <t>标准严格</t>
  </si>
  <si>
    <t>指标类型</t>
  </si>
  <si>
    <t>指标名称</t>
  </si>
  <si>
    <t>明细指标</t>
  </si>
  <si>
    <t>指标
性质</t>
  </si>
  <si>
    <t>指标值</t>
  </si>
  <si>
    <t>计量
单位</t>
  </si>
  <si>
    <t>指标
权重</t>
  </si>
  <si>
    <t>全年
完成值</t>
  </si>
  <si>
    <t>评价标准</t>
  </si>
  <si>
    <t>实际
得分</t>
  </si>
  <si>
    <t>指标来源</t>
  </si>
  <si>
    <t>修改建议</t>
  </si>
  <si>
    <r>
      <rPr>
        <sz val="11"/>
        <color theme="1"/>
        <rFont val="宋体"/>
        <charset val="134"/>
        <scheme val="minor"/>
      </rPr>
      <t>8</t>
    </r>
    <r>
      <rPr>
        <sz val="11"/>
        <color theme="1"/>
        <rFont val="宋体"/>
        <charset val="134"/>
        <scheme val="minor"/>
      </rPr>
      <t>0出头</t>
    </r>
  </si>
  <si>
    <r>
      <rPr>
        <sz val="11"/>
        <color theme="1"/>
        <rFont val="宋体"/>
        <charset val="134"/>
        <scheme val="minor"/>
      </rPr>
      <t>最多9</t>
    </r>
    <r>
      <rPr>
        <sz val="11"/>
        <color theme="1"/>
        <rFont val="宋体"/>
        <charset val="134"/>
        <scheme val="minor"/>
      </rPr>
      <t>0</t>
    </r>
  </si>
  <si>
    <t>履职效能</t>
  </si>
  <si>
    <t>社会公众投诉举报办结率</t>
  </si>
  <si>
    <t>常规处理信访投诉量</t>
  </si>
  <si>
    <t>≥</t>
  </si>
  <si>
    <t>≥3500</t>
  </si>
  <si>
    <t>件</t>
  </si>
  <si>
    <r>
      <rPr>
        <sz val="10"/>
        <color theme="1"/>
        <rFont val="华文仿宋"/>
        <charset val="134"/>
      </rPr>
      <t xml:space="preserve">1、指标值为去年完成量，达到目标得满分；
2、未达到目标，达到完成比例的80%以上，按完成比例得分；
3、未达到目标，达到完成比例的80%以下，不得分；
</t>
    </r>
    <r>
      <rPr>
        <sz val="8"/>
        <color theme="1"/>
        <rFont val="华文仿宋"/>
        <charset val="134"/>
      </rPr>
      <t>注：根据重庆市12369投诉受理系统、</t>
    </r>
    <r>
      <rPr>
        <sz val="8"/>
        <color rgb="FFFF0000"/>
        <rFont val="华文仿宋"/>
        <charset val="134"/>
      </rPr>
      <t>重庆市渝中区生态环境局OA办公系统统计投诉件数</t>
    </r>
  </si>
  <si>
    <t>自评报告数据、待修改去年完成量</t>
  </si>
  <si>
    <t>及时性、质量？，标准，几个日，内先看文件？90%，区间段。</t>
  </si>
  <si>
    <t>生态环境监测数据</t>
  </si>
  <si>
    <t>≥40000</t>
  </si>
  <si>
    <t>个</t>
  </si>
  <si>
    <r>
      <rPr>
        <sz val="10"/>
        <color theme="1"/>
        <rFont val="华文仿宋"/>
        <charset val="134"/>
      </rPr>
      <t xml:space="preserve">1、指标值为去年完成量，达到目标得满分；
2、未达到目标，达到完成比例的80%以上，按完成比例得分；
3、未达到目标，达到完成比例的80%以下，不得分；
</t>
    </r>
    <r>
      <rPr>
        <sz val="8"/>
        <color theme="1"/>
        <rFont val="华文仿宋"/>
        <charset val="134"/>
      </rPr>
      <t>注：各类生态环境监测包括：环境质量监测、尾气监测、污染源数据</t>
    </r>
  </si>
  <si>
    <t>监测的范围？点位覆盖？</t>
  </si>
  <si>
    <t>较大污染事故量</t>
  </si>
  <si>
    <t>无</t>
  </si>
  <si>
    <t>1、不发生较大以上污染事故得满分；
2、有发生较大以上环境污染事故不得分；</t>
  </si>
  <si>
    <t>渝中环委〔2020〕1号、自评报告</t>
  </si>
  <si>
    <t>第二次污染源普查率</t>
  </si>
  <si>
    <t>≥100%</t>
  </si>
  <si>
    <t>%</t>
  </si>
  <si>
    <t>1、2020年12月31日前完成全面普查，达到目标得满分；</t>
  </si>
  <si>
    <t>渝中环委〔2020〕1号</t>
  </si>
  <si>
    <t>工作成果，考核要求。无则删除</t>
  </si>
  <si>
    <t>社会效应</t>
  </si>
  <si>
    <t>空气质量提升率</t>
  </si>
  <si>
    <t>空气质量优良天数</t>
  </si>
  <si>
    <t>≥300天</t>
  </si>
  <si>
    <t>天</t>
  </si>
  <si>
    <r>
      <rPr>
        <sz val="9"/>
        <rFont val="华文仿宋"/>
        <charset val="134"/>
      </rPr>
      <t>1、全年实现优良天数大于300天；
2、</t>
    </r>
    <r>
      <rPr>
        <sz val="9"/>
        <color rgb="FFFF0000"/>
        <rFont val="华文仿宋"/>
        <charset val="134"/>
      </rPr>
      <t>空气中PM2.5年均浓</t>
    </r>
    <r>
      <rPr>
        <sz val="9"/>
        <rFont val="华文仿宋"/>
        <charset val="134"/>
      </rPr>
      <t>度巩固改善，PM2.5年均浓度同比降低15.00%以上；
全部符合得满分，未符合一项扣1分，扣完为止。</t>
    </r>
  </si>
  <si>
    <t>渝中环委〔2020〕1号、自评报告数据</t>
  </si>
  <si>
    <t>浓度下降率？</t>
  </si>
  <si>
    <t>区里面135规划，</t>
  </si>
  <si>
    <t>可能底了？</t>
  </si>
  <si>
    <t>机动车检查辆</t>
  </si>
  <si>
    <t>辆</t>
  </si>
  <si>
    <t>1、完成机动车排气路检不少于1万辆；
达到得满分，未达到不得分</t>
  </si>
  <si>
    <t>管理科</t>
  </si>
  <si>
    <t>渝环函【2020】570号、渝中环委〔2020〕1号、工作总结、工作安排都有</t>
  </si>
  <si>
    <t>油烟达标治理</t>
  </si>
  <si>
    <t>达标</t>
  </si>
  <si>
    <t>标准</t>
  </si>
  <si>
    <r>
      <rPr>
        <sz val="10"/>
        <rFont val="华文仿宋"/>
        <charset val="134"/>
      </rPr>
      <t>1、</t>
    </r>
    <r>
      <rPr>
        <sz val="11"/>
        <rFont val="华文仿宋"/>
        <charset val="134"/>
      </rPr>
      <t>完成市级下达年度经营性餐饮单位油烟达标治理任务：敦促140家餐饮经营单位安装油烟净化设备并建立运行台账，保存维护记录，达到目标得满分，未完成不得分。</t>
    </r>
  </si>
  <si>
    <t>渝环函【2020】570号、渝中环委〔2020〕1号</t>
  </si>
  <si>
    <t>水源地水质达标率</t>
  </si>
  <si>
    <t>=</t>
  </si>
  <si>
    <r>
      <rPr>
        <sz val="10"/>
        <rFont val="华文仿宋"/>
        <charset val="134"/>
      </rPr>
      <t xml:space="preserve">1、统筹推动全区碧水保卫战41项重点任务全面完成
2、创新实施水源地“河长+警长”长效管理；
</t>
    </r>
    <r>
      <rPr>
        <b/>
        <sz val="10"/>
        <color rgb="FFFF0000"/>
        <rFont val="华文仿宋"/>
        <charset val="134"/>
      </rPr>
      <t>3、集中式饮用水水源地水质达标率保持100%；</t>
    </r>
    <r>
      <rPr>
        <b/>
        <sz val="10"/>
        <rFont val="华文仿宋"/>
        <charset val="134"/>
      </rPr>
      <t xml:space="preserve">
</t>
    </r>
    <r>
      <rPr>
        <b/>
        <sz val="10"/>
        <color rgb="FFFF0000"/>
        <rFont val="华文仿宋"/>
        <charset val="134"/>
      </rPr>
      <t>4、两江”渝中段水质达到或优于地表水Ⅲ类标准；</t>
    </r>
    <r>
      <rPr>
        <sz val="10"/>
        <rFont val="华文仿宋"/>
        <charset val="134"/>
      </rPr>
      <t xml:space="preserve">
全部符合得满分，未符合一项扣1分，扣完为止。
</t>
    </r>
  </si>
  <si>
    <t>污防科</t>
  </si>
  <si>
    <r>
      <rPr>
        <sz val="11"/>
        <color rgb="FFFF0000"/>
        <rFont val="宋体"/>
        <charset val="134"/>
        <scheme val="minor"/>
      </rPr>
      <t>报告？</t>
    </r>
    <r>
      <rPr>
        <b/>
        <sz val="11"/>
        <color rgb="FFFF0000"/>
        <rFont val="宋体"/>
        <charset val="134"/>
        <scheme val="minor"/>
      </rPr>
      <t>饮用水、渝中水质</t>
    </r>
  </si>
  <si>
    <t>土壤环境质量安全利用率</t>
  </si>
  <si>
    <t>建设用地安全率</t>
  </si>
  <si>
    <t>1、建设用地安全达标率达到100%</t>
  </si>
  <si>
    <t>怎么解释？</t>
  </si>
  <si>
    <t>固体废物污染防护</t>
  </si>
  <si>
    <r>
      <rPr>
        <sz val="10"/>
        <color rgb="FFFF0000"/>
        <rFont val="华文仿宋"/>
        <charset val="134"/>
      </rPr>
      <t xml:space="preserve">1、新型冠状肺炎疫情期间医疗废物安全转运率达100%；
</t>
    </r>
    <r>
      <rPr>
        <sz val="10"/>
        <rFont val="华文仿宋"/>
        <charset val="134"/>
      </rPr>
      <t>2、是否完善固体废物环境管理部门协作机制；                                                              3、是否深入推进“无废城市”建设试点 ；                                                                                                        完成1项得1分，共计3分。</t>
    </r>
  </si>
  <si>
    <t>渝中环委〔2020〕1号、渝环函【2020】570号、自评报告</t>
  </si>
  <si>
    <t>噪声防护率</t>
  </si>
  <si>
    <t>企业噪声</t>
  </si>
  <si>
    <t xml:space="preserve">1、化解雾都宾馆空调外机排放噪声扰民                                                               2、新建1个市级安静居住小区                                                          
 完成1项得1分，共计2分                                                                                                              </t>
  </si>
  <si>
    <t>支队</t>
  </si>
  <si>
    <t>渝中环委〔2020〕1号、渝环函【2020】570号</t>
  </si>
  <si>
    <t>2020工作任务？--科室的工作量！</t>
  </si>
  <si>
    <r>
      <rPr>
        <sz val="11"/>
        <color theme="1"/>
        <rFont val="宋体"/>
        <charset val="134"/>
        <scheme val="minor"/>
      </rPr>
      <t>2个月，</t>
    </r>
    <r>
      <rPr>
        <b/>
        <sz val="11"/>
        <color theme="1"/>
        <rFont val="宋体"/>
        <charset val="134"/>
        <scheme val="minor"/>
      </rPr>
      <t>下降率。是否处置100</t>
    </r>
    <r>
      <rPr>
        <sz val="11"/>
        <color theme="1"/>
        <rFont val="宋体"/>
        <charset val="134"/>
        <scheme val="minor"/>
      </rPr>
      <t>%？时间</t>
    </r>
  </si>
  <si>
    <t>夜间建筑施工</t>
  </si>
  <si>
    <r>
      <rPr>
        <sz val="10"/>
        <rFont val="华文仿宋"/>
        <charset val="134"/>
      </rPr>
      <t>1、</t>
    </r>
    <r>
      <rPr>
        <sz val="10"/>
        <color rgb="FFFF0000"/>
        <rFont val="华文仿宋"/>
        <charset val="134"/>
      </rPr>
      <t xml:space="preserve">是否建立夜间作业审核和公示制度；
2、全年噪声投诉事件是否比去年下降；
3、全年噪声投诉处置率100%
</t>
    </r>
    <r>
      <rPr>
        <sz val="10"/>
        <rFont val="华文仿宋"/>
        <charset val="134"/>
      </rPr>
      <t>达到目标得满分，未符合一项扣1分，扣完为止。</t>
    </r>
  </si>
  <si>
    <t>管理科、支队</t>
  </si>
  <si>
    <t>渝中环委〔2020〕1号、工作报告</t>
  </si>
  <si>
    <t>我局严格按照重庆市夜间作业审核办法实施审核，公示是按照《噪声法》严格执行，投诉量与辖区工地数量挂钩，不能客观反映我区噪声防治工作成效；建议本条删除，修改为</t>
  </si>
  <si>
    <t>声环境质量</t>
  </si>
  <si>
    <r>
      <rPr>
        <sz val="10"/>
        <rFont val="华文仿宋"/>
        <charset val="134"/>
      </rPr>
      <t>1.区域环境噪声平均值≤53分贝；2.交通干线噪声平均值≤66分贝；3.声环境功能区夜间总体达标率≥45%。</t>
    </r>
    <r>
      <rPr>
        <sz val="10"/>
        <color rgb="FFFF0000"/>
        <rFont val="华文仿宋"/>
        <charset val="134"/>
      </rPr>
      <t xml:space="preserve">
</t>
    </r>
    <r>
      <rPr>
        <sz val="10"/>
        <rFont val="华文仿宋"/>
        <charset val="134"/>
      </rPr>
      <t>达到目标得满分，未符合一项扣1分，扣完为止。</t>
    </r>
  </si>
  <si>
    <t>辐射安全许可覆盖率</t>
  </si>
  <si>
    <t>安全许可覆盖率</t>
  </si>
  <si>
    <r>
      <rPr>
        <sz val="10"/>
        <rFont val="华文仿宋"/>
        <charset val="134"/>
      </rPr>
      <t xml:space="preserve">1、全年指导办理辐射安全许可证，辐射安全许可覆盖率达到100%；
</t>
    </r>
    <r>
      <rPr>
        <sz val="10"/>
        <color rgb="FFFF0000"/>
        <rFont val="华文仿宋"/>
        <charset val="134"/>
      </rPr>
      <t>2、督促50家区属单位建立健全管理机构，落实专人负责，完善辐射安全管理制度；</t>
    </r>
    <r>
      <rPr>
        <sz val="10"/>
        <rFont val="华文仿宋"/>
        <charset val="134"/>
      </rPr>
      <t xml:space="preserve">
3、辖区全年未发生辐射安全事故；
达到目标得满分，未符合一项扣1分，扣完为止。</t>
    </r>
  </si>
  <si>
    <t>可持续发展能力</t>
  </si>
  <si>
    <t>服务高质量发展</t>
  </si>
  <si>
    <t>服务发展效果</t>
  </si>
  <si>
    <r>
      <rPr>
        <sz val="9"/>
        <rFont val="华文仿宋"/>
        <charset val="134"/>
      </rPr>
      <t xml:space="preserve">1、建立健全防范和惩治环境监测数据弄虚作假的工作机制，做好环境质量自动监测地方保障工作；                                                                                              
</t>
    </r>
    <r>
      <rPr>
        <sz val="9"/>
        <color rgb="FFFF0000"/>
        <rFont val="华文仿宋"/>
        <charset val="134"/>
      </rPr>
      <t>2、深化环评制度改革，严格落实审批服务事项“一网通办”要求，简化办事流程， 压缩办理时间，提高服务质量；</t>
    </r>
    <r>
      <rPr>
        <sz val="9"/>
        <rFont val="华文仿宋"/>
        <charset val="134"/>
      </rPr>
      <t xml:space="preserve">                                                                                               
3、按规定开展生态环境损害赔偿工作；
完成1项得1分，共计3分。</t>
    </r>
  </si>
  <si>
    <t>法宣科、支队</t>
  </si>
  <si>
    <t>渝环函【2020】570号、渝中环委〔2020〕1号、自评报告、工作报告</t>
  </si>
  <si>
    <t>环评办理时间压缩率</t>
  </si>
  <si>
    <t>文件要求？</t>
  </si>
  <si>
    <t>网格微站建设</t>
  </si>
  <si>
    <t>空气质量网格微站建设</t>
  </si>
  <si>
    <t>1、完成空气质量网格微站建设不少于25个
达到得满分，未达到不得分。</t>
  </si>
  <si>
    <t>监测站</t>
  </si>
  <si>
    <t>重要项目</t>
  </si>
  <si>
    <t>修改为：完成空气质量网格微站建设不少于25个（23个微站+2个路边站）</t>
  </si>
  <si>
    <t>文件要求！</t>
  </si>
  <si>
    <t>安全环境提升</t>
  </si>
  <si>
    <t>环境突发应急演习次数</t>
  </si>
  <si>
    <t>次</t>
  </si>
  <si>
    <t>开展至少1次政府多部门参与的突发环境事件综合应急演练，督促辖区内环境风险企业至少举行1次实战演练，达到目标得满分</t>
  </si>
  <si>
    <t>环保知晓度</t>
  </si>
  <si>
    <t>≥90%</t>
  </si>
  <si>
    <t>问卷方式，调查是否知悉宣传内容，达到目标得满分，未达到按完成比例得分</t>
  </si>
  <si>
    <t>服务对象满意度</t>
  </si>
  <si>
    <t>区级监管对象满意度</t>
  </si>
  <si>
    <t>准备扣分制准备问50家。回复满意和基本满意不扣分、回复一般扣0.1分，差扣0.2分，扣完为止。</t>
  </si>
  <si>
    <t>达到目标得满分，未办1件，扣1分，扣完为止。</t>
  </si>
  <si>
    <t>“12369热线”是否有统计</t>
  </si>
  <si>
    <t>社会公众满意度</t>
  </si>
  <si>
    <t>满意度90%（含）以上计3分；80%（含）-90%，计2分；70%（含）-80%，计1分；低于70%计0分。</t>
  </si>
  <si>
    <t>管理类指标</t>
  </si>
  <si>
    <t>预算执行率</t>
  </si>
  <si>
    <t>预算执行率=部门整体支出/(上年结转+年初预算+本年追加追减预算（不含年底收回））×100%，90%以上计满分，每低于5%扣1分，扣完为止。</t>
  </si>
  <si>
    <t>资金使用合规性</t>
  </si>
  <si>
    <t>合规</t>
  </si>
  <si>
    <t>1.资金拨付有完整的审批程序和手续；2.预算调整履行规定程序；3.资金使用无截留、挤占、挪用、虚列支出等情况（重点关注中央直达资金等上级资金使用情况）。以上情况每出现一例不符合要求的扣2分，扣完为止。</t>
  </si>
  <si>
    <t>绩效目标明确性</t>
  </si>
  <si>
    <t>明确</t>
  </si>
  <si>
    <t>1.绩效指标清晰、可衡量：2分。2.与部门年度任务数或计划数相对应：1分。3.与本年度预算资金量相匹配：1分。根据实际情况打分。</t>
  </si>
  <si>
    <t>政府采购执行准确率</t>
  </si>
  <si>
    <t>政府采购执行率=（政府采购合同登记金额/政府采购预算数）×100%，政府采购执行率超过90%得满分，低于90%不得分。</t>
  </si>
  <si>
    <t>政府采购程序性</t>
  </si>
  <si>
    <t>应进行政府采购的项目按规定程序进行政府采购的得满分。未按程序进行政府采购的根据情节轻重扣分。</t>
  </si>
  <si>
    <t>资产管理合规性</t>
  </si>
  <si>
    <t>1.资产处置是否规范；2.资产账务管理是否合规，是否帐实相符；3.房屋出租是否符合流程；4.资产处置收入是否及时足额上缴。全部符合得满分，否则酌情扣分，扣完为止。</t>
  </si>
  <si>
    <t>部门课题经费、规划经费、培训经费统一压减率</t>
  </si>
  <si>
    <t>部门课题经费、规划经费、培训经费统一压减率不低于30%得满分，低于30%不得分。</t>
  </si>
  <si>
    <t>一般性项目支出压减率</t>
  </si>
  <si>
    <t>部门一般性项目支出压减率不低于5%得满分，低于5%不得分。</t>
  </si>
  <si>
    <t>预决算信息公开及时性</t>
  </si>
  <si>
    <t>及时</t>
  </si>
  <si>
    <t>1.按规定内容公开预决算信息；2.按规定时限公开预决算信息；3.基础数据信息和会计信息资料真实、完整、准确。以上情况每出现一例不符合要求的扣1分，扣完为止。</t>
  </si>
  <si>
    <t>小计</t>
  </si>
  <si>
    <t>合计</t>
  </si>
  <si>
    <t>说明</t>
  </si>
  <si>
    <t>请在此处逐一针对完成度较差绩效指标简要说明原因和下一步改进措施</t>
  </si>
  <si>
    <t>备注：
1.表中标黑部分内容须与部门编报的《部门整体支出绩效目标申报表》中的内容一致。
2.各填报单位对数据真实性、准确性负责，并有充分的佐证材料后期备查。</t>
  </si>
  <si>
    <t>财政江老师提供资料：</t>
  </si>
  <si>
    <t>http://www.cqyz.gov.cn/bm_229/qsthjj/zwxx_97154/dt/202005/t20200514_7388698.html</t>
  </si>
  <si>
    <t>网上资料</t>
  </si>
  <si>
    <t>附件2</t>
  </si>
  <si>
    <t>2020年度部门整体支出绩效自评表</t>
  </si>
  <si>
    <t>填报单位（公章）：</t>
  </si>
  <si>
    <t>部门整体支出</t>
  </si>
  <si>
    <t>绩效管理联系人</t>
  </si>
  <si>
    <t>王蓝宇</t>
  </si>
  <si>
    <t>联系电话</t>
  </si>
  <si>
    <t>完成</t>
  </si>
  <si>
    <t>意识形态领域事故</t>
  </si>
  <si>
    <t>达到目标得满分，未达到按完成比例得分或不得分</t>
  </si>
  <si>
    <t>开展专项执法，常规处理信访投诉</t>
  </si>
  <si>
    <t>嘉陵江大溪沟断面、长江渝中段水质</t>
  </si>
  <si>
    <t>类</t>
  </si>
  <si>
    <t>辐射环境质量覆盖率</t>
  </si>
  <si>
    <t>投诉举报办结率</t>
  </si>
  <si>
    <t>重庆市渝中区生态环境局2020年部门整体支出绩效指标评分表</t>
  </si>
  <si>
    <t>重庆市渝中区生态环境局</t>
  </si>
  <si>
    <t>已完成</t>
  </si>
  <si>
    <t>扣分</t>
  </si>
  <si>
    <t>得分及扣分原因</t>
  </si>
  <si>
    <t>1、投诉举报办结率=已办结投诉举报数量/投诉举报数量=100%：满分5分发现未办结1件扣1分，扣完为止
注：根据重庆市12369投诉受理系统</t>
  </si>
  <si>
    <t>据查询重庆市12369投诉受理系统，该部门2020年度全年共接办各投诉3934件，办结率100%。</t>
  </si>
  <si>
    <t>各类生态环境监测数据总个数</t>
  </si>
  <si>
    <t>≥80000</t>
  </si>
  <si>
    <t>88138个</t>
  </si>
  <si>
    <t>1、超过监测数据80000个：满足的满分，不满足不得分</t>
  </si>
  <si>
    <t>1、共获取环境质量监测数据4140个；
2、对重点污染源进行监测，共获取污染源监测数据1498个；
3、开展专项监测，共获取尾气监测数据82500个；
各类生态环境监测数据总个数88138个。</t>
  </si>
  <si>
    <t>≥300</t>
  </si>
  <si>
    <t>优良天数315天（去年315天）</t>
  </si>
  <si>
    <r>
      <t xml:space="preserve">1、全年实现优良天数大于300天：4分
</t>
    </r>
    <r>
      <rPr>
        <sz val="10"/>
        <rFont val="宋体"/>
        <charset val="134"/>
      </rPr>
      <t xml:space="preserve">2、今年实现优良天数与去年持平：1分
符合得满分，未符合一项扣对应分值                                                                                                                                                                                                                                                                                                                                                                                                        </t>
    </r>
  </si>
  <si>
    <t>该部门2020年度优良天数315天，与去年持平。</t>
  </si>
  <si>
    <t>PM2.5年均浓度下降率</t>
  </si>
  <si>
    <t>≥15</t>
  </si>
  <si>
    <r>
      <rPr>
        <sz val="10"/>
        <rFont val="宋体"/>
        <charset val="134"/>
        <scheme val="minor"/>
      </rPr>
      <t>PM2.5:30</t>
    </r>
    <r>
      <rPr>
        <sz val="10"/>
        <rFont val="宋体"/>
        <charset val="134"/>
      </rPr>
      <t>㎍</t>
    </r>
    <r>
      <rPr>
        <sz val="10"/>
        <rFont val="宋体"/>
        <charset val="134"/>
        <scheme val="minor"/>
      </rPr>
      <t>/</t>
    </r>
    <r>
      <rPr>
        <sz val="10"/>
        <rFont val="宋体"/>
        <charset val="134"/>
      </rPr>
      <t>㎥</t>
    </r>
    <r>
      <rPr>
        <sz val="10"/>
        <rFont val="宋体"/>
        <charset val="134"/>
        <scheme val="minor"/>
      </rPr>
      <t>，较去年下降16.7%</t>
    </r>
  </si>
  <si>
    <t>1、空气中PM2.5年均浓度稳定达到国个二级标准，PM2.5年均浓度同比降低15.00%以上。
达到目标得满分，未完成不得分。</t>
  </si>
  <si>
    <t>根据重庆市生态环境检测中心编报“主城区空气质量日报”、《渝中区污染防治攻坚战目标责任书完成情况》，该部门2020年度PM2.5为30㎍/㎥，较去年下降16.7%。</t>
  </si>
  <si>
    <t>1、2020年全年达标率100%；2、①船舶清零（5艘）；②修建隔离设施包括设置标志、警示、宣传牌共21块，监控2处、一级保护区隔离防护1100米，实现全隔离；3、①相关工作人员每天巡查劝导，达到全天候巡查，工作情况每天拍照并在微信工作群进行汇报。</t>
  </si>
  <si>
    <t xml:space="preserve">1、集中式饮用水水源地水质达标率100%：满分3分，未完成不得分。
2、①船舶全部搬迁：满分1分，未搬迁完按比例得分；②隔离设施修建全覆盖：满分1分，存在未覆盖点或者设施闲置未使用不得分。                                                                                    3、①通过询问工作人员、查询相关工作人员考勤资料考察执法办公室工作人员是否达到全天候巡查：满分1分，未搬迁完按比例得分。
</t>
  </si>
  <si>
    <t>1、根据重庆市渝中区人民政府关于报送《水污染防治行动计划》“十三五”工作总结及2021年重点工作计划的函，大溪沟饮用水水源地水质达标率稳定保持100%，该部门2020年度集中式饮用水水源地水质达标率100%；
2、水源地保护方面：船舶清零（5艘）；修建隔离设施包括设置标志、警示、宣传牌共21块，监控2处、一级保护区隔离防护1100米，实现全面隔离；
3、建立“河长+警长”管理模式，对水源地环境安全进行保障，相关工作人员每天巡查劝导，达到全天候巡查，工作情况每天拍照并在微信工作群进行汇报。</t>
  </si>
  <si>
    <t>渝中区段地表水水质标准</t>
  </si>
  <si>
    <t>长江、嘉陵江渝中段水功能区水质达标率100%，嘉陵江大溪沟断面地表水水质总体达到II类标准</t>
  </si>
  <si>
    <t>1、渝中区段地表水水质总体达到质达标率，达标标准稳定达到或优于III类标准：2分。
达到目标得满分，未完成不得分。</t>
  </si>
  <si>
    <t>根据重庆市渝中区人民政府关于报送《水污染防治行动计划》“十三五”工作总结及2021年重点工作计划的函，该部门长江、嘉陵江渝中段水功能区水质达标率100%，嘉陵江大溪沟断面地表水水质总体达到II类标准。</t>
  </si>
  <si>
    <t>废物安全处置办结率</t>
  </si>
  <si>
    <t>1、全部办结；2、联单量9513</t>
  </si>
  <si>
    <t xml:space="preserve">1、辖区危险废物、医疗废物处置办结率100%：满分3分，未完成不得分。                                                                                                                            2、辖区危险废物、医疗废物联单量≥9000：满分3分，未完成不得分。                                                                                                                                                                                                                                                                                                                                                                   
                                                                                                                                                                                                                                                                                                                                                                                       </t>
  </si>
  <si>
    <t>根据查询各类废物转移联单，包括医疗废物转移联单、市内电子联单，该部门2020年度产生废物联单量共9513次，根据联单显示的辖区危险废物、医疗废物处置工作均办结，安全处置办结率100% 。</t>
  </si>
  <si>
    <t>1、监测站《检测报告》渝中环（监）字[2019]第JD067号，2019年7月23日监测噪声超标，后进行整改，8月29日整改后监测噪声达标；2、成功新建一个安静小区--互助里；3、根据12369系统显示，所有噪声投诉均处置，处置率100%。</t>
  </si>
  <si>
    <t xml:space="preserve">1、雾都宾馆空调外机排放噪声扰民整改。①是否及时整改；②是否有达标。根据询问工作人员和查询工作资料计分：满分2分，未完成不得分
2、新建1个市级安静居住小区：成功新建得满分2分，未完成不得分。                                                                              
3、全年噪声投诉处置率=100% :满分2分，未达成按比例得分                                                                                      </t>
  </si>
  <si>
    <t>1、监测站《检测报告》渝中环（监）字[2019]第JD067号，2019年7月23日监测噪声超标，后进行整改，8月29日整改后监测噪声达标；
2、成功新建一个安静小区--互助里；
3、根据12369系统显示，所有噪声投诉均处置，处置率100%。</t>
  </si>
  <si>
    <t>环评办理时间压缩</t>
  </si>
  <si>
    <t>17个工作日内完成</t>
  </si>
  <si>
    <t xml:space="preserve">1、深化环评制度改革，严格落实审批服务事项“一网通办”要求，简化办事流程， 压缩办理时间，提高服务质量。结办期≤20工作日则得满分：5分，未达到不给分.                                                                                              
</t>
  </si>
  <si>
    <t>根据查看渝快办重庆市网上办事大厅-渝中区-办事指南：建设项目环境影响评价审批办理流程，该部门2020年度落实了审批服务事项“一网通办”的要求，办事流程简化，办理时间为17个工作日内完成（&lt;20个工作日）。</t>
  </si>
  <si>
    <t>项目共建成11个微型空气站（含TVOC模块）、12个微型空气站（不含TVOC模块）、2个小型路边站，共25个。</t>
  </si>
  <si>
    <t xml:space="preserve"> 1、完成空气质量网格微站建设不少于25个（23个微站+2个路边站）:达到的满分5分，未达到不得分。</t>
  </si>
  <si>
    <t>项目共建成11个微型空气站（含TVOC模块）、12个微型空气站（不含TVOC模块）、2个小型路边站，共25个。网格微站遍布于辖区内25地点，从西到东包括渝州宾馆、大坪中医院、上清寺街道办事处、重医附二院等地点，一直到朝天门码头，覆盖面广。</t>
  </si>
  <si>
    <t>监管对象满意度</t>
  </si>
  <si>
    <t>分值</t>
  </si>
  <si>
    <t>电话问询43个，上年满意抽5个，5个满意；上年名单未问抽11个，8个满意，1个基本满意，2个无效号码；除此之外再随机抽27个，22个满意，1个基本满意，2个无效号码</t>
  </si>
  <si>
    <t>设计问卷进行电话问询，满意度=满意对象个数/有效闻讯对象个数。满意度90%（含）以上计5分；60%（含）-90%，得分=5-5*(90%-实际满意度）；60%以不得分。</t>
  </si>
  <si>
    <t>抽取43个监管对象进行电话询问，剔除6个无效，有效37个，其中35个满意，2个基本满意。满意度=35/37=94.59%，满意度超90%以上。</t>
  </si>
  <si>
    <t>重庆市社情民意调查中2020年渝中区社会公众生态环境-2021年第47期（总第500期），渝中区生态环境群众满意度为97.14%，</t>
  </si>
  <si>
    <t>满意度90%（含）以上计15分；60%（含）-90%，得分=15-15*(90%-实际满意度）；60%以不得分。</t>
  </si>
  <si>
    <t>根据重庆市社情民意调查中心出具的《2020年渝中区社会公众生态环境满意度调查报告》（2021年第47期（总第500期）），渝中区生态环境群众满意度为97.14%。</t>
  </si>
  <si>
    <t>预算执行率=部门整体支出/(上年结转+年初预算+本年追加追减预算（不含年底收回））×100%，90%以上计满分，少5%扣1分。</t>
  </si>
  <si>
    <t>全年预算数5,013.18万元,全年执行数3,140.65万元;执行率=3,140.65/5,013.18=62.65%，根据评价标准，本次扣5分。</t>
  </si>
  <si>
    <t>全部符合</t>
  </si>
  <si>
    <t>1.资金拨付有完整的审批程序和手续；                                                                                                                                                             2.预算调整履行规定程序；                                                                                                                                                                       3.资金使用无截留、挤占、挪用、虚列支出等情况（重点关注中央直达资金等上级资金使用情况）。                                                                                                               以上情况每出现一例不符合要求的扣2分，扣完为止。</t>
  </si>
  <si>
    <t>1、抽查财务凭证，未见资金拨付审批程序和手续不合规；
2、预算调整上会通过；
3、资金使用多为财政直接支付，未发现资金使用截留等情况。</t>
  </si>
  <si>
    <t>1.绩效指标清晰、可衡量：2分。                                                                                                                                                                      2.与部门年度任务数或计划数相对应：2分。                                                                                                                                                          根据实际情况打分。</t>
  </si>
  <si>
    <t>1、个别绩效指标评价标准不够清晰，可衡量性差，如“声环境质量”评价指标为“达到目标得满分，未达到按完成比例得分或不得分”未对标准进行详细说明，可衡量性差，扣0.5分；
2、检查工作总结与年初计划，工作任务基本完成；
根据评价标准，本次扣0.5分。</t>
  </si>
  <si>
    <t>政府采购执行率=（政府采购合同登记金额/政府采购预算数）×100%=（3504600/5696000）×100%=61.53%</t>
  </si>
  <si>
    <t>政府采购预算数为569.60万元，实际政府采购金额为350.46万元，政府采购执行率=（350.46/569.60）×100%=61.53%，低于90%，根据评价标准，本次扣2分。</t>
  </si>
  <si>
    <t>采购程序合规</t>
  </si>
  <si>
    <t>抽采采购项目，采购合同等相关资料，未发现不合规现象</t>
  </si>
  <si>
    <t>1.资产处置是否规范；2.资产账务管理是否合规，是否帐实相符；3.资产处置收入是否及时足额上缴。全部符合得满分，否则酌情扣分，扣完为止。</t>
  </si>
  <si>
    <t>1、检查资产处置相关资料，未发现不合规现象；
2、根据抽盘发现部分固定资产卡片不全，扣0.5分；
3、资产处置无收入，未发现不合规现象；
根据评价标准，本次扣0.5分。</t>
  </si>
  <si>
    <t>压减率=81000/270000=30.00%</t>
  </si>
  <si>
    <t>部门课题经费、规划经费、培训经费统一压减率≥30%得满分，＜30%不得分。</t>
  </si>
  <si>
    <t>年初预算金额为27.00万元，压减金额8.10万元，压减率=8.10/27.00=30.00%。</t>
  </si>
  <si>
    <t>压减率=(6379861-14149830)/6379861=-121.79%，低于5%</t>
  </si>
  <si>
    <t>部门一般性项目支出压减率大于等于5%得满分，＜5%不得分。</t>
  </si>
  <si>
    <t>一般性项目支出增加，未减少，2019年支出637.99万元，2020年支出839.19万元，压减率=(637.99-839.19)/637.99=-31.54%，低于5%，根据评价标准，扣2分。</t>
  </si>
  <si>
    <t xml:space="preserve">经查询官网，2020年9月30日公开2019年度预决算信息；在政府预决算批准后按时向社会公开；该指标符合评价要点，本次绩效得分2分。
</t>
  </si>
  <si>
    <t>全市综合</t>
  </si>
  <si>
    <t>主城都市区综合</t>
  </si>
  <si>
    <t>渝中区</t>
  </si>
  <si>
    <t>较主城都市区增减</t>
  </si>
  <si>
    <t>主城都市区排名</t>
  </si>
  <si>
    <t>综合排名</t>
  </si>
  <si>
    <t>生态环境改善认可度</t>
  </si>
  <si>
    <t>对生态文明建设的重视程度</t>
  </si>
  <si>
    <t>空气质量改善认可度</t>
  </si>
  <si>
    <t>空气质量满意度</t>
  </si>
  <si>
    <t>河流湖泊水库环境满意度</t>
  </si>
  <si>
    <t>土壤环境质量（农村）满意度</t>
  </si>
  <si>
    <t>-</t>
  </si>
  <si>
    <t>声环境质量满意度</t>
  </si>
  <si>
    <t>居住、生活环境（城镇）满意度</t>
  </si>
  <si>
    <t>饮用水水质满意度</t>
  </si>
  <si>
    <t>污水处理情况满意度</t>
  </si>
  <si>
    <t>生活垃圾处理情况满意度</t>
  </si>
  <si>
    <t>公共厕所卫生条件（城镇）满意度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</si>
</sst>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_ "/>
  </numFmts>
  <fonts count="59">
    <font>
      <sz val="11"/>
      <color theme="1"/>
      <name val="宋体"/>
      <charset val="134"/>
      <scheme val="minor"/>
    </font>
    <font>
      <sz val="14"/>
      <color rgb="FF000000"/>
      <name val="仿宋"/>
      <charset val="134"/>
    </font>
    <font>
      <b/>
      <sz val="9"/>
      <color rgb="FF000000"/>
      <name val="宋体"/>
      <charset val="134"/>
    </font>
    <font>
      <sz val="9"/>
      <color rgb="FF000000"/>
      <name val="宋体"/>
      <charset val="134"/>
    </font>
    <font>
      <sz val="11"/>
      <color rgb="FF000000"/>
      <name val="Times New Roman"/>
      <charset val="134"/>
    </font>
    <font>
      <b/>
      <sz val="11"/>
      <color theme="1"/>
      <name val="宋体"/>
      <charset val="134"/>
      <scheme val="minor"/>
    </font>
    <font>
      <sz val="12"/>
      <color theme="1"/>
      <name val="宋体"/>
      <charset val="134"/>
      <scheme val="minor"/>
    </font>
    <font>
      <sz val="20"/>
      <color indexed="8"/>
      <name val="方正小标宋_GBK"/>
      <charset val="134"/>
    </font>
    <font>
      <sz val="11"/>
      <color theme="1"/>
      <name val="华文仿宋"/>
      <charset val="134"/>
    </font>
    <font>
      <b/>
      <sz val="12"/>
      <color theme="1"/>
      <name val="华文仿宋"/>
      <charset val="134"/>
    </font>
    <font>
      <sz val="12"/>
      <color theme="1"/>
      <name val="华文仿宋"/>
      <charset val="134"/>
    </font>
    <font>
      <sz val="10"/>
      <color theme="1"/>
      <name val="华文仿宋"/>
      <charset val="134"/>
    </font>
    <font>
      <sz val="10"/>
      <name val="宋体"/>
      <charset val="134"/>
    </font>
    <font>
      <sz val="10"/>
      <color theme="1"/>
      <name val="宋体"/>
      <charset val="134"/>
    </font>
    <font>
      <sz val="10"/>
      <name val="华文仿宋"/>
      <charset val="134"/>
    </font>
    <font>
      <sz val="10"/>
      <name val="宋体"/>
      <charset val="134"/>
      <scheme val="minor"/>
    </font>
    <font>
      <b/>
      <sz val="10"/>
      <color theme="1"/>
      <name val="华文仿宋"/>
      <charset val="134"/>
    </font>
    <font>
      <sz val="10"/>
      <color theme="1"/>
      <name val="宋体"/>
      <charset val="134"/>
      <scheme val="minor"/>
    </font>
    <font>
      <sz val="9"/>
      <color theme="1"/>
      <name val="宋体"/>
      <charset val="134"/>
      <scheme val="minor"/>
    </font>
    <font>
      <sz val="14"/>
      <color theme="1"/>
      <name val="仿宋"/>
      <charset val="134"/>
    </font>
    <font>
      <sz val="8"/>
      <name val="宋体"/>
      <charset val="134"/>
      <scheme val="minor"/>
    </font>
    <font>
      <sz val="12"/>
      <name val="华文仿宋"/>
      <charset val="134"/>
    </font>
    <font>
      <b/>
      <sz val="12"/>
      <color theme="1"/>
      <name val="宋体"/>
      <charset val="134"/>
      <scheme val="minor"/>
    </font>
    <font>
      <b/>
      <sz val="10"/>
      <color rgb="FFFF0000"/>
      <name val="华文仿宋"/>
      <charset val="134"/>
    </font>
    <font>
      <sz val="10"/>
      <color rgb="FFFF0000"/>
      <name val="宋体"/>
      <charset val="134"/>
    </font>
    <font>
      <sz val="10"/>
      <color rgb="FFFF0000"/>
      <name val="华文仿宋"/>
      <charset val="134"/>
    </font>
    <font>
      <sz val="12"/>
      <color rgb="FFFF0000"/>
      <name val="华文仿宋"/>
      <charset val="134"/>
    </font>
    <font>
      <sz val="9"/>
      <color theme="1"/>
      <name val="华文仿宋"/>
      <charset val="134"/>
    </font>
    <font>
      <sz val="9"/>
      <name val="华文仿宋"/>
      <charset val="134"/>
    </font>
    <font>
      <sz val="11"/>
      <name val="华文仿宋"/>
      <charset val="134"/>
    </font>
    <font>
      <sz val="8"/>
      <color theme="1"/>
      <name val="宋体"/>
      <charset val="134"/>
      <scheme val="minor"/>
    </font>
    <font>
      <sz val="6"/>
      <color theme="1"/>
      <name val="宋体"/>
      <charset val="134"/>
      <scheme val="minor"/>
    </font>
    <font>
      <sz val="10"/>
      <name val="微软雅黑"/>
      <charset val="134"/>
    </font>
    <font>
      <sz val="11"/>
      <color rgb="FFFF0000"/>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8"/>
      <color theme="1"/>
      <name val="华文仿宋"/>
      <charset val="134"/>
    </font>
    <font>
      <sz val="8"/>
      <color rgb="FFFF0000"/>
      <name val="华文仿宋"/>
      <charset val="134"/>
    </font>
    <font>
      <sz val="9"/>
      <color rgb="FFFF0000"/>
      <name val="华文仿宋"/>
      <charset val="134"/>
    </font>
    <font>
      <b/>
      <sz val="10"/>
      <name val="华文仿宋"/>
      <charset val="134"/>
    </font>
    <font>
      <b/>
      <sz val="11"/>
      <color rgb="FFFF0000"/>
      <name val="宋体"/>
      <charset val="134"/>
      <scheme val="minor"/>
    </font>
  </fonts>
  <fills count="37">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5" tint="0.799829096346934"/>
        <bgColor indexed="64"/>
      </patternFill>
    </fill>
    <fill>
      <patternFill patternType="solid">
        <fgColor theme="0" tint="-0.149906918546098"/>
        <bgColor indexed="64"/>
      </patternFill>
    </fill>
    <fill>
      <patternFill patternType="solid">
        <fgColor rgb="FFFF0000"/>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35" fillId="11" borderId="0" applyNumberFormat="0" applyBorder="0" applyAlignment="0" applyProtection="0">
      <alignment vertical="center"/>
    </xf>
    <xf numFmtId="0" fontId="36" fillId="12"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9" borderId="0" applyNumberFormat="0" applyBorder="0" applyAlignment="0" applyProtection="0">
      <alignment vertical="center"/>
    </xf>
    <xf numFmtId="0" fontId="37" fillId="14" borderId="0" applyNumberFormat="0" applyBorder="0" applyAlignment="0" applyProtection="0">
      <alignment vertical="center"/>
    </xf>
    <xf numFmtId="43" fontId="0" fillId="0" borderId="0" applyFont="0" applyFill="0" applyBorder="0" applyAlignment="0" applyProtection="0">
      <alignment vertical="center"/>
    </xf>
    <xf numFmtId="0" fontId="38" fillId="15"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40" fillId="0" borderId="0">
      <alignment vertical="center"/>
    </xf>
    <xf numFmtId="0" fontId="0" fillId="16" borderId="24" applyNumberFormat="0" applyFont="0" applyAlignment="0" applyProtection="0">
      <alignment vertical="center"/>
    </xf>
    <xf numFmtId="0" fontId="38" fillId="18"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27" applyNumberFormat="0" applyFill="0" applyAlignment="0" applyProtection="0">
      <alignment vertical="center"/>
    </xf>
    <xf numFmtId="0" fontId="51" fillId="0" borderId="27" applyNumberFormat="0" applyFill="0" applyAlignment="0" applyProtection="0">
      <alignment vertical="center"/>
    </xf>
    <xf numFmtId="0" fontId="38" fillId="21" borderId="0" applyNumberFormat="0" applyBorder="0" applyAlignment="0" applyProtection="0">
      <alignment vertical="center"/>
    </xf>
    <xf numFmtId="0" fontId="42" fillId="0" borderId="29" applyNumberFormat="0" applyFill="0" applyAlignment="0" applyProtection="0">
      <alignment vertical="center"/>
    </xf>
    <xf numFmtId="0" fontId="38" fillId="22" borderId="0" applyNumberFormat="0" applyBorder="0" applyAlignment="0" applyProtection="0">
      <alignment vertical="center"/>
    </xf>
    <xf numFmtId="0" fontId="52" fillId="19" borderId="30" applyNumberFormat="0" applyAlignment="0" applyProtection="0">
      <alignment vertical="center"/>
    </xf>
    <xf numFmtId="0" fontId="44" fillId="19" borderId="23" applyNumberFormat="0" applyAlignment="0" applyProtection="0">
      <alignment vertical="center"/>
    </xf>
    <xf numFmtId="0" fontId="46" fillId="20" borderId="25" applyNumberFormat="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48" fillId="0" borderId="26" applyNumberFormat="0" applyFill="0" applyAlignment="0" applyProtection="0">
      <alignment vertical="center"/>
    </xf>
    <xf numFmtId="0" fontId="50" fillId="0" borderId="28" applyNumberFormat="0" applyFill="0" applyAlignment="0" applyProtection="0">
      <alignment vertical="center"/>
    </xf>
    <xf numFmtId="0" fontId="53" fillId="26" borderId="0" applyNumberFormat="0" applyBorder="0" applyAlignment="0" applyProtection="0">
      <alignment vertical="center"/>
    </xf>
    <xf numFmtId="0" fontId="41" fillId="17" borderId="0" applyNumberFormat="0" applyBorder="0" applyAlignment="0" applyProtection="0">
      <alignment vertical="center"/>
    </xf>
    <xf numFmtId="0" fontId="35" fillId="10" borderId="0" applyNumberFormat="0" applyBorder="0" applyAlignment="0" applyProtection="0">
      <alignment vertical="center"/>
    </xf>
    <xf numFmtId="0" fontId="38"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25" borderId="0" applyNumberFormat="0" applyBorder="0" applyAlignment="0" applyProtection="0">
      <alignment vertical="center"/>
    </xf>
    <xf numFmtId="0" fontId="35" fillId="13" borderId="0" applyNumberFormat="0" applyBorder="0" applyAlignment="0" applyProtection="0">
      <alignment vertical="center"/>
    </xf>
    <xf numFmtId="0" fontId="38" fillId="27"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5" fillId="7"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35" fillId="8" borderId="0" applyNumberFormat="0" applyBorder="0" applyAlignment="0" applyProtection="0">
      <alignment vertical="center"/>
    </xf>
    <xf numFmtId="0" fontId="38" fillId="3" borderId="0" applyNumberFormat="0" applyBorder="0" applyAlignment="0" applyProtection="0">
      <alignment vertical="center"/>
    </xf>
    <xf numFmtId="0" fontId="38" fillId="31" borderId="0" applyNumberFormat="0" applyBorder="0" applyAlignment="0" applyProtection="0">
      <alignment vertical="center"/>
    </xf>
    <xf numFmtId="0" fontId="40" fillId="0" borderId="0">
      <alignment vertical="center"/>
    </xf>
    <xf numFmtId="0" fontId="35" fillId="35" borderId="0" applyNumberFormat="0" applyBorder="0" applyAlignment="0" applyProtection="0">
      <alignment vertical="center"/>
    </xf>
    <xf numFmtId="0" fontId="38" fillId="36" borderId="0" applyNumberFormat="0" applyBorder="0" applyAlignment="0" applyProtection="0">
      <alignment vertical="center"/>
    </xf>
    <xf numFmtId="0" fontId="0" fillId="0" borderId="0">
      <alignment vertical="center"/>
    </xf>
    <xf numFmtId="0" fontId="40" fillId="0" borderId="0"/>
    <xf numFmtId="0" fontId="40" fillId="0" borderId="0">
      <alignment vertical="center"/>
    </xf>
  </cellStyleXfs>
  <cellXfs count="251">
    <xf numFmtId="0" fontId="0" fillId="0" borderId="0" xfId="0">
      <alignment vertical="center"/>
    </xf>
    <xf numFmtId="0" fontId="1" fillId="0" borderId="0" xfId="0" applyFont="1">
      <alignment vertical="center"/>
    </xf>
    <xf numFmtId="43" fontId="1" fillId="0" borderId="0" xfId="8" applyFont="1">
      <alignment vertical="center"/>
    </xf>
    <xf numFmtId="43" fontId="0" fillId="0" borderId="0" xfId="8" applyFont="1">
      <alignment vertical="center"/>
    </xf>
    <xf numFmtId="43" fontId="0" fillId="2" borderId="0" xfId="8" applyFont="1" applyFill="1">
      <alignment vertical="center"/>
    </xf>
    <xf numFmtId="0" fontId="2" fillId="0" borderId="1" xfId="0" applyFont="1" applyBorder="1" applyAlignment="1">
      <alignment horizontal="center" vertical="center"/>
    </xf>
    <xf numFmtId="43" fontId="2" fillId="0" borderId="1" xfId="8" applyFont="1" applyBorder="1" applyAlignment="1">
      <alignment horizontal="center" vertical="center"/>
    </xf>
    <xf numFmtId="43" fontId="2" fillId="2" borderId="1" xfId="8" applyFont="1" applyFill="1" applyBorder="1" applyAlignment="1">
      <alignment horizontal="center" vertical="center"/>
    </xf>
    <xf numFmtId="43" fontId="2" fillId="0" borderId="2" xfId="8" applyFont="1" applyBorder="1" applyAlignment="1">
      <alignment horizontal="center" vertical="center"/>
    </xf>
    <xf numFmtId="0" fontId="3" fillId="0" borderId="3" xfId="0" applyFont="1" applyBorder="1" applyAlignment="1">
      <alignment horizontal="left" vertical="center" wrapText="1"/>
    </xf>
    <xf numFmtId="43" fontId="4" fillId="0" borderId="3" xfId="8" applyFont="1" applyBorder="1" applyAlignment="1">
      <alignment horizontal="right" vertical="center"/>
    </xf>
    <xf numFmtId="43" fontId="4" fillId="2" borderId="3" xfId="8" applyFont="1" applyFill="1" applyBorder="1" applyAlignment="1">
      <alignment horizontal="right" vertical="center"/>
    </xf>
    <xf numFmtId="43" fontId="4" fillId="0" borderId="4" xfId="8" applyFont="1" applyBorder="1" applyAlignment="1">
      <alignment horizontal="right" vertical="center"/>
    </xf>
    <xf numFmtId="0" fontId="3" fillId="3" borderId="3" xfId="0" applyFont="1" applyFill="1" applyBorder="1" applyAlignment="1">
      <alignment horizontal="left" vertical="center" wrapText="1"/>
    </xf>
    <xf numFmtId="43" fontId="4" fillId="0" borderId="3" xfId="8" applyFont="1" applyBorder="1" applyAlignment="1">
      <alignment horizontal="right" vertical="center" wrapText="1"/>
    </xf>
    <xf numFmtId="43" fontId="4" fillId="2" borderId="3" xfId="8" applyFont="1" applyFill="1" applyBorder="1" applyAlignment="1">
      <alignment horizontal="right" vertical="center" wrapText="1"/>
    </xf>
    <xf numFmtId="43" fontId="4" fillId="0" borderId="4" xfId="8" applyFont="1" applyBorder="1" applyAlignment="1">
      <alignment horizontal="right" vertical="center" wrapText="1"/>
    </xf>
    <xf numFmtId="0" fontId="3" fillId="0" borderId="3" xfId="0" applyFont="1" applyFill="1" applyBorder="1" applyAlignment="1">
      <alignment horizontal="left" vertical="center" wrapText="1"/>
    </xf>
    <xf numFmtId="10" fontId="0" fillId="2" borderId="0" xfId="11" applyNumberFormat="1" applyFont="1" applyFill="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0" xfId="8" applyNumberFormat="1" applyFont="1" applyAlignment="1">
      <alignment horizontal="center" vertical="center"/>
    </xf>
    <xf numFmtId="0" fontId="7" fillId="0" borderId="0" xfId="0" applyFont="1" applyFill="1" applyAlignment="1">
      <alignment horizontal="center" vertical="center" wrapText="1"/>
    </xf>
    <xf numFmtId="0" fontId="8" fillId="0" borderId="0" xfId="0" applyFont="1" applyAlignment="1">
      <alignment horizontal="left" vertical="center"/>
    </xf>
    <xf numFmtId="0" fontId="9"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43" fontId="10" fillId="0" borderId="5" xfId="8" applyFont="1" applyFill="1" applyBorder="1" applyAlignment="1">
      <alignment vertical="center"/>
    </xf>
    <xf numFmtId="43" fontId="10" fillId="0" borderId="5" xfId="8" applyFont="1" applyFill="1" applyBorder="1" applyAlignment="1">
      <alignment horizontal="center" vertical="center"/>
    </xf>
    <xf numFmtId="0" fontId="11" fillId="0" borderId="5" xfId="0" applyFont="1" applyBorder="1" applyAlignment="1">
      <alignment horizontal="left" vertical="top" wrapText="1"/>
    </xf>
    <xf numFmtId="0" fontId="9" fillId="0" borderId="5" xfId="0" applyFont="1" applyBorder="1" applyAlignment="1">
      <alignment horizontal="center" vertical="center" wrapText="1"/>
    </xf>
    <xf numFmtId="0" fontId="11" fillId="0" borderId="5" xfId="0" applyFont="1" applyBorder="1" applyAlignment="1">
      <alignment horizontal="center" vertical="center"/>
    </xf>
    <xf numFmtId="0" fontId="12" fillId="0" borderId="5" xfId="52" applyFont="1" applyFill="1" applyBorder="1" applyAlignment="1">
      <alignment horizontal="left" vertical="center" wrapText="1"/>
    </xf>
    <xf numFmtId="0" fontId="12" fillId="0" borderId="5" xfId="52" applyFont="1" applyFill="1" applyBorder="1" applyAlignment="1">
      <alignment horizontal="center" vertical="center" wrapText="1"/>
    </xf>
    <xf numFmtId="9" fontId="13" fillId="0" borderId="5" xfId="0" applyNumberFormat="1" applyFont="1" applyBorder="1" applyAlignment="1">
      <alignment horizontal="center" vertical="center"/>
    </xf>
    <xf numFmtId="0" fontId="14" fillId="0"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4" fillId="0" borderId="5" xfId="13" applyFont="1" applyBorder="1" applyAlignment="1">
      <alignment horizontal="center" vertical="center"/>
    </xf>
    <xf numFmtId="9" fontId="11" fillId="0" borderId="5" xfId="0" applyNumberFormat="1" applyFont="1" applyBorder="1" applyAlignment="1">
      <alignment horizontal="center" vertical="center"/>
    </xf>
    <xf numFmtId="0" fontId="14" fillId="0" borderId="5" xfId="0" applyFont="1" applyFill="1" applyBorder="1" applyAlignment="1">
      <alignment horizontal="center" vertical="center" wrapText="1"/>
    </xf>
    <xf numFmtId="0" fontId="14" fillId="0" borderId="5" xfId="13" applyFont="1" applyFill="1" applyBorder="1" applyAlignment="1">
      <alignment horizontal="left" vertical="center" wrapText="1"/>
    </xf>
    <xf numFmtId="0" fontId="14" fillId="0" borderId="5" xfId="13" applyFont="1" applyFill="1" applyBorder="1" applyAlignment="1">
      <alignment horizontal="center" vertical="center" wrapText="1"/>
    </xf>
    <xf numFmtId="0" fontId="14" fillId="0" borderId="5" xfId="13" applyFont="1" applyBorder="1" applyAlignment="1">
      <alignment horizontal="center" vertical="center" wrapText="1"/>
    </xf>
    <xf numFmtId="0" fontId="15" fillId="0" borderId="5" xfId="0" applyFont="1" applyBorder="1" applyAlignment="1">
      <alignment vertical="center" wrapText="1"/>
    </xf>
    <xf numFmtId="0" fontId="14" fillId="0" borderId="5" xfId="13" applyFont="1" applyFill="1" applyBorder="1" applyAlignment="1">
      <alignment horizontal="center" vertical="center"/>
    </xf>
    <xf numFmtId="9" fontId="14" fillId="0" borderId="5" xfId="13" applyNumberFormat="1" applyFont="1" applyFill="1" applyBorder="1" applyAlignment="1">
      <alignment horizontal="center" vertical="center" wrapText="1"/>
    </xf>
    <xf numFmtId="177" fontId="14" fillId="0" borderId="5" xfId="13" applyNumberFormat="1" applyFont="1" applyFill="1" applyBorder="1" applyAlignment="1">
      <alignment horizontal="center" vertical="center" wrapText="1"/>
    </xf>
    <xf numFmtId="0" fontId="14" fillId="0" borderId="5" xfId="13" applyNumberFormat="1" applyFont="1" applyFill="1" applyBorder="1" applyAlignment="1">
      <alignment horizontal="center" vertical="center" wrapText="1"/>
    </xf>
    <xf numFmtId="0" fontId="14" fillId="0" borderId="5" xfId="13" applyFont="1" applyFill="1" applyBorder="1" applyAlignment="1">
      <alignment vertical="center" wrapText="1"/>
    </xf>
    <xf numFmtId="0" fontId="15" fillId="0" borderId="5" xfId="0" applyFont="1" applyBorder="1" applyAlignment="1">
      <alignment horizontal="center" vertical="center" wrapText="1"/>
    </xf>
    <xf numFmtId="0" fontId="14" fillId="0" borderId="5" xfId="0" applyFont="1" applyFill="1" applyBorder="1" applyAlignment="1">
      <alignment horizontal="left" vertical="top" wrapText="1"/>
    </xf>
    <xf numFmtId="0" fontId="14" fillId="0" borderId="5" xfId="13" applyFont="1" applyBorder="1" applyAlignment="1">
      <alignment horizontal="left" vertical="center" wrapText="1"/>
    </xf>
    <xf numFmtId="9" fontId="14" fillId="0" borderId="5" xfId="13" applyNumberFormat="1" applyFont="1" applyBorder="1" applyAlignment="1">
      <alignment horizontal="center" vertical="center" wrapText="1"/>
    </xf>
    <xf numFmtId="9" fontId="14" fillId="0" borderId="5" xfId="13" applyNumberFormat="1" applyFont="1" applyFill="1" applyBorder="1" applyAlignment="1" applyProtection="1">
      <alignment horizontal="center" vertical="center" wrapText="1"/>
    </xf>
    <xf numFmtId="0" fontId="15" fillId="0" borderId="5" xfId="0" applyFont="1" applyFill="1" applyBorder="1" applyAlignment="1">
      <alignment horizontal="left" vertical="center" wrapText="1"/>
    </xf>
    <xf numFmtId="0" fontId="11" fillId="0" borderId="5" xfId="0" applyFont="1" applyBorder="1" applyAlignment="1">
      <alignment vertical="center" wrapText="1"/>
    </xf>
    <xf numFmtId="177" fontId="14" fillId="0" borderId="5" xfId="11" applyNumberFormat="1" applyFont="1" applyFill="1" applyBorder="1" applyAlignment="1" applyProtection="1">
      <alignment horizontal="center" vertical="center" wrapText="1"/>
    </xf>
    <xf numFmtId="0" fontId="11" fillId="0" borderId="5" xfId="0" applyFont="1" applyBorder="1" applyAlignment="1">
      <alignment vertical="center"/>
    </xf>
    <xf numFmtId="0" fontId="11" fillId="0" borderId="5" xfId="0" applyFont="1" applyFill="1" applyBorder="1" applyAlignment="1">
      <alignment vertical="center"/>
    </xf>
    <xf numFmtId="0" fontId="11" fillId="0" borderId="5" xfId="0" applyFont="1" applyFill="1" applyBorder="1" applyAlignment="1">
      <alignment horizontal="center" vertical="center"/>
    </xf>
    <xf numFmtId="10" fontId="11" fillId="0" borderId="5" xfId="0" applyNumberFormat="1" applyFont="1" applyBorder="1">
      <alignment vertical="center"/>
    </xf>
    <xf numFmtId="0" fontId="15" fillId="0" borderId="5" xfId="0" applyFont="1" applyFill="1" applyBorder="1" applyAlignment="1">
      <alignment vertical="center" wrapText="1"/>
    </xf>
    <xf numFmtId="0" fontId="11" fillId="0" borderId="5" xfId="0" applyFont="1" applyFill="1" applyBorder="1" applyAlignment="1">
      <alignment vertical="center" wrapText="1"/>
    </xf>
    <xf numFmtId="10" fontId="11" fillId="0" borderId="5" xfId="11" applyNumberFormat="1" applyFont="1" applyFill="1" applyBorder="1" applyAlignment="1">
      <alignment vertical="center" wrapText="1"/>
    </xf>
    <xf numFmtId="0" fontId="16"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left" vertical="center"/>
    </xf>
    <xf numFmtId="0" fontId="9" fillId="0" borderId="7" xfId="0" applyFont="1" applyBorder="1" applyAlignment="1">
      <alignment horizontal="left" vertical="center"/>
    </xf>
    <xf numFmtId="0" fontId="10" fillId="0" borderId="0" xfId="0" applyFont="1" applyAlignment="1">
      <alignment horizontal="left" vertical="center" wrapText="1"/>
    </xf>
    <xf numFmtId="10" fontId="0" fillId="0" borderId="0" xfId="0" applyNumberFormat="1">
      <alignment vertical="center"/>
    </xf>
    <xf numFmtId="10" fontId="10" fillId="0" borderId="5" xfId="11" applyNumberFormat="1" applyFont="1" applyBorder="1" applyAlignment="1">
      <alignment horizontal="center" vertical="center"/>
    </xf>
    <xf numFmtId="0" fontId="9" fillId="0" borderId="5" xfId="8" applyNumberFormat="1" applyFont="1" applyBorder="1" applyAlignment="1">
      <alignment horizontal="center" vertical="center" wrapText="1"/>
    </xf>
    <xf numFmtId="0" fontId="5" fillId="0" borderId="5" xfId="8" applyNumberFormat="1" applyFont="1" applyBorder="1" applyAlignment="1">
      <alignment horizontal="center" vertical="center"/>
    </xf>
    <xf numFmtId="0" fontId="14" fillId="0" borderId="5" xfId="0" applyFont="1" applyFill="1" applyBorder="1" applyAlignment="1">
      <alignment horizontal="left" vertical="center"/>
    </xf>
    <xf numFmtId="0" fontId="11" fillId="0" borderId="5" xfId="8" applyNumberFormat="1" applyFont="1" applyBorder="1" applyAlignment="1">
      <alignment horizontal="center" vertical="center"/>
    </xf>
    <xf numFmtId="0" fontId="17" fillId="0" borderId="5" xfId="8" applyNumberFormat="1" applyFont="1" applyBorder="1" applyAlignment="1">
      <alignment horizontal="center" vertical="center"/>
    </xf>
    <xf numFmtId="0" fontId="14" fillId="0" borderId="5" xfId="0" applyFont="1" applyFill="1" applyBorder="1" applyAlignment="1">
      <alignment horizontal="left" vertical="top"/>
    </xf>
    <xf numFmtId="0" fontId="17" fillId="0" borderId="5" xfId="8" applyNumberFormat="1" applyFont="1" applyBorder="1" applyAlignment="1">
      <alignment horizontal="center" vertical="center" wrapText="1"/>
    </xf>
    <xf numFmtId="0" fontId="14" fillId="0" borderId="5" xfId="8" applyNumberFormat="1" applyFont="1" applyBorder="1" applyAlignment="1">
      <alignment horizontal="center" vertical="center"/>
    </xf>
    <xf numFmtId="0" fontId="15" fillId="0" borderId="5" xfId="8" applyNumberFormat="1" applyFont="1" applyBorder="1" applyAlignment="1">
      <alignment horizontal="center" vertical="center"/>
    </xf>
    <xf numFmtId="0" fontId="6" fillId="0" borderId="7" xfId="8" applyNumberFormat="1" applyFont="1" applyBorder="1" applyAlignment="1">
      <alignment horizontal="center" vertical="center"/>
    </xf>
    <xf numFmtId="0" fontId="5" fillId="0" borderId="5" xfId="0" applyFont="1" applyBorder="1" applyAlignment="1">
      <alignment horizontal="center" vertical="center"/>
    </xf>
    <xf numFmtId="176" fontId="5" fillId="0" borderId="0" xfId="0" applyNumberFormat="1" applyFont="1">
      <alignment vertical="center"/>
    </xf>
    <xf numFmtId="0" fontId="17" fillId="0" borderId="5" xfId="0" applyFont="1" applyBorder="1" applyAlignment="1">
      <alignment vertical="center" wrapText="1"/>
    </xf>
    <xf numFmtId="176" fontId="0" fillId="0" borderId="0" xfId="0" applyNumberFormat="1">
      <alignment vertical="center"/>
    </xf>
    <xf numFmtId="0" fontId="17" fillId="0" borderId="5" xfId="0" applyFont="1" applyBorder="1">
      <alignment vertical="center"/>
    </xf>
    <xf numFmtId="0" fontId="18" fillId="0" borderId="5" xfId="0" applyFont="1" applyBorder="1" applyAlignment="1">
      <alignment vertical="center" wrapText="1"/>
    </xf>
    <xf numFmtId="4" fontId="0" fillId="0" borderId="0" xfId="0" applyNumberFormat="1">
      <alignment vertical="center"/>
    </xf>
    <xf numFmtId="4" fontId="19" fillId="0" borderId="0" xfId="0" applyNumberFormat="1" applyFont="1">
      <alignment vertical="center"/>
    </xf>
    <xf numFmtId="0" fontId="15" fillId="0" borderId="5" xfId="0" applyFont="1" applyFill="1" applyBorder="1" applyAlignment="1">
      <alignment vertical="top" wrapText="1"/>
    </xf>
    <xf numFmtId="10" fontId="17" fillId="0" borderId="5" xfId="11" applyNumberFormat="1" applyFont="1" applyFill="1" applyBorder="1" applyAlignment="1">
      <alignment vertical="center" wrapText="1"/>
    </xf>
    <xf numFmtId="0" fontId="20" fillId="0" borderId="5" xfId="0" applyFont="1" applyBorder="1" applyAlignment="1">
      <alignment vertical="center" wrapText="1"/>
    </xf>
    <xf numFmtId="0" fontId="20" fillId="0" borderId="8" xfId="0" applyFont="1" applyBorder="1" applyAlignment="1">
      <alignment vertical="center" wrapText="1"/>
    </xf>
    <xf numFmtId="0" fontId="6" fillId="0" borderId="0" xfId="52" applyFont="1">
      <alignment vertical="center"/>
    </xf>
    <xf numFmtId="0" fontId="0" fillId="0" borderId="0" xfId="52">
      <alignment vertical="center"/>
    </xf>
    <xf numFmtId="0" fontId="10" fillId="0" borderId="0" xfId="52" applyFont="1">
      <alignment vertical="center"/>
    </xf>
    <xf numFmtId="0" fontId="7" fillId="0" borderId="0" xfId="52" applyFont="1" applyFill="1" applyAlignment="1">
      <alignment horizontal="center" vertical="center" wrapText="1"/>
    </xf>
    <xf numFmtId="0" fontId="8" fillId="0" borderId="0" xfId="52" applyFont="1" applyAlignment="1">
      <alignment horizontal="left" vertical="center"/>
    </xf>
    <xf numFmtId="0" fontId="9" fillId="0" borderId="5" xfId="52" applyFont="1" applyBorder="1" applyAlignment="1">
      <alignment horizontal="center" vertical="center"/>
    </xf>
    <xf numFmtId="0" fontId="10" fillId="0" borderId="5" xfId="52" applyFont="1" applyBorder="1" applyAlignment="1">
      <alignment horizontal="center" vertical="center"/>
    </xf>
    <xf numFmtId="0" fontId="10" fillId="0" borderId="5" xfId="52" applyFont="1" applyBorder="1" applyAlignment="1">
      <alignment horizontal="center" vertical="center" wrapText="1"/>
    </xf>
    <xf numFmtId="0" fontId="11" fillId="0" borderId="5" xfId="52" applyFont="1" applyBorder="1" applyAlignment="1">
      <alignment horizontal="left" vertical="center" wrapText="1"/>
    </xf>
    <xf numFmtId="0" fontId="9" fillId="0" borderId="5" xfId="52" applyFont="1" applyBorder="1" applyAlignment="1">
      <alignment horizontal="center" vertical="center" wrapText="1"/>
    </xf>
    <xf numFmtId="0" fontId="10" fillId="0" borderId="9" xfId="52" applyFont="1" applyBorder="1" applyAlignment="1">
      <alignment horizontal="center" vertical="center"/>
    </xf>
    <xf numFmtId="0" fontId="14" fillId="0" borderId="10" xfId="13" applyFont="1" applyBorder="1" applyAlignment="1">
      <alignment horizontal="left" vertical="center" wrapText="1"/>
    </xf>
    <xf numFmtId="0" fontId="21" fillId="0" borderId="5" xfId="13" applyFont="1" applyBorder="1" applyAlignment="1">
      <alignment horizontal="center" vertical="center"/>
    </xf>
    <xf numFmtId="0" fontId="10" fillId="0" borderId="5" xfId="52" applyFont="1" applyBorder="1" applyAlignment="1">
      <alignment horizontal="left" vertical="center"/>
    </xf>
    <xf numFmtId="0" fontId="10" fillId="0" borderId="11" xfId="52" applyFont="1" applyBorder="1" applyAlignment="1">
      <alignment horizontal="center" vertical="center"/>
    </xf>
    <xf numFmtId="0" fontId="14" fillId="0" borderId="10" xfId="13" applyFont="1" applyBorder="1" applyAlignment="1">
      <alignment horizontal="center" vertical="center" wrapText="1"/>
    </xf>
    <xf numFmtId="9" fontId="14" fillId="0" borderId="10" xfId="13" applyNumberFormat="1" applyFont="1" applyBorder="1" applyAlignment="1">
      <alignment horizontal="center" vertical="center" wrapText="1"/>
    </xf>
    <xf numFmtId="0" fontId="10" fillId="0" borderId="12" xfId="52" applyFont="1" applyBorder="1" applyAlignment="1">
      <alignment horizontal="center" vertical="center"/>
    </xf>
    <xf numFmtId="0" fontId="21" fillId="0" borderId="5" xfId="13" applyFont="1" applyBorder="1" applyAlignment="1">
      <alignment horizontal="center" vertical="center" wrapText="1"/>
    </xf>
    <xf numFmtId="0" fontId="10" fillId="0" borderId="5" xfId="52" applyFont="1" applyBorder="1" applyAlignment="1">
      <alignment vertical="center"/>
    </xf>
    <xf numFmtId="0" fontId="10" fillId="0" borderId="5" xfId="52" applyFont="1" applyBorder="1" applyAlignment="1">
      <alignment horizontal="left" vertical="center" wrapText="1"/>
    </xf>
    <xf numFmtId="0" fontId="10" fillId="0" borderId="10" xfId="52" applyFont="1" applyBorder="1" applyAlignment="1">
      <alignment horizontal="left" vertical="center" wrapText="1"/>
    </xf>
    <xf numFmtId="0" fontId="10" fillId="0" borderId="5" xfId="52" applyFont="1" applyBorder="1" applyAlignment="1">
      <alignment vertical="center" wrapText="1"/>
    </xf>
    <xf numFmtId="0" fontId="9" fillId="0" borderId="5" xfId="52" applyFont="1" applyBorder="1" applyAlignment="1">
      <alignment horizontal="left" vertical="center"/>
    </xf>
    <xf numFmtId="0" fontId="10" fillId="0" borderId="0" xfId="52" applyFont="1" applyAlignment="1">
      <alignment horizontal="left" vertical="center" wrapText="1"/>
    </xf>
    <xf numFmtId="10" fontId="10" fillId="0" borderId="5" xfId="52" applyNumberFormat="1" applyFont="1" applyBorder="1" applyAlignment="1">
      <alignment horizontal="center" vertical="center"/>
    </xf>
    <xf numFmtId="0" fontId="0" fillId="0" borderId="0" xfId="52" applyAlignment="1">
      <alignment horizontal="center" vertical="center" wrapText="1"/>
    </xf>
    <xf numFmtId="0" fontId="10" fillId="0" borderId="13" xfId="52" applyFont="1" applyBorder="1" applyAlignment="1">
      <alignment horizontal="left" vertical="center" wrapText="1"/>
    </xf>
    <xf numFmtId="0" fontId="10" fillId="0" borderId="14" xfId="52" applyFont="1" applyBorder="1" applyAlignment="1">
      <alignment horizontal="left" vertical="center" wrapText="1"/>
    </xf>
    <xf numFmtId="0" fontId="10" fillId="0" borderId="5" xfId="52" applyFont="1" applyBorder="1">
      <alignment vertical="center"/>
    </xf>
    <xf numFmtId="0" fontId="22" fillId="0" borderId="5" xfId="52" applyFont="1" applyBorder="1" applyAlignment="1">
      <alignment horizontal="center" vertical="center"/>
    </xf>
    <xf numFmtId="0" fontId="0" fillId="0" borderId="0" xfId="52" applyAlignment="1">
      <alignment horizontal="center" vertical="center"/>
    </xf>
    <xf numFmtId="0" fontId="0" fillId="0" borderId="0" xfId="0" applyFont="1">
      <alignment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43" fontId="10" fillId="4" borderId="10" xfId="8" applyFont="1" applyFill="1" applyBorder="1" applyAlignment="1">
      <alignment vertical="center"/>
    </xf>
    <xf numFmtId="43" fontId="10" fillId="4" borderId="13" xfId="8" applyFont="1" applyFill="1" applyBorder="1" applyAlignment="1">
      <alignment vertical="center"/>
    </xf>
    <xf numFmtId="43" fontId="10" fillId="4" borderId="14" xfId="8" applyFont="1" applyFill="1" applyBorder="1" applyAlignment="1">
      <alignment vertical="center"/>
    </xf>
    <xf numFmtId="43" fontId="10" fillId="4" borderId="5" xfId="8" applyFont="1" applyFill="1" applyBorder="1" applyAlignment="1">
      <alignment horizontal="center" vertical="center"/>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0"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9" fillId="0" borderId="10" xfId="0" applyFont="1" applyBorder="1" applyAlignment="1">
      <alignment horizontal="center" vertical="center" wrapText="1"/>
    </xf>
    <xf numFmtId="0" fontId="10" fillId="0" borderId="9" xfId="0" applyFont="1" applyBorder="1" applyAlignment="1">
      <alignment horizontal="center" vertical="center"/>
    </xf>
    <xf numFmtId="0" fontId="23" fillId="5" borderId="10" xfId="13" applyFont="1" applyFill="1" applyBorder="1" applyAlignment="1">
      <alignment horizontal="left" vertical="center" wrapText="1"/>
    </xf>
    <xf numFmtId="0" fontId="14" fillId="0" borderId="10" xfId="13" applyFont="1" applyBorder="1" applyAlignment="1">
      <alignment horizontal="center" vertical="center"/>
    </xf>
    <xf numFmtId="0" fontId="10" fillId="0" borderId="5" xfId="0" applyFont="1" applyBorder="1">
      <alignment vertical="center"/>
    </xf>
    <xf numFmtId="0" fontId="10" fillId="0" borderId="11" xfId="0" applyFont="1" applyBorder="1" applyAlignment="1">
      <alignment horizontal="center" vertical="center"/>
    </xf>
    <xf numFmtId="0" fontId="24" fillId="0" borderId="5" xfId="52" applyFont="1" applyFill="1" applyBorder="1" applyAlignment="1">
      <alignment horizontal="left" vertical="center" wrapText="1"/>
    </xf>
    <xf numFmtId="0" fontId="12" fillId="5" borderId="5" xfId="52" applyFont="1" applyFill="1" applyBorder="1" applyAlignment="1">
      <alignment horizontal="left" vertical="center" wrapText="1"/>
    </xf>
    <xf numFmtId="0" fontId="14" fillId="5" borderId="10" xfId="13" applyFont="1" applyFill="1" applyBorder="1" applyAlignment="1">
      <alignment horizontal="center" vertical="center"/>
    </xf>
    <xf numFmtId="0" fontId="14" fillId="5" borderId="5" xfId="13" applyFont="1" applyFill="1" applyBorder="1" applyAlignment="1">
      <alignment horizontal="center" vertical="center"/>
    </xf>
    <xf numFmtId="0" fontId="21" fillId="5" borderId="5" xfId="13" applyFont="1" applyFill="1" applyBorder="1" applyAlignment="1">
      <alignment horizontal="center" vertical="center"/>
    </xf>
    <xf numFmtId="0" fontId="10" fillId="0" borderId="12" xfId="0" applyFont="1" applyBorder="1" applyAlignment="1">
      <alignment horizontal="center" vertical="center"/>
    </xf>
    <xf numFmtId="0" fontId="14" fillId="0" borderId="10" xfId="13" applyFont="1" applyFill="1" applyBorder="1" applyAlignment="1">
      <alignment horizontal="center" vertical="center" wrapText="1"/>
    </xf>
    <xf numFmtId="0" fontId="14" fillId="6" borderId="9" xfId="13" applyFont="1" applyFill="1" applyBorder="1" applyAlignment="1">
      <alignment horizontal="left" vertical="center" wrapText="1"/>
    </xf>
    <xf numFmtId="0" fontId="14" fillId="0" borderId="10" xfId="13" applyFont="1" applyFill="1" applyBorder="1" applyAlignment="1">
      <alignment horizontal="left" vertical="center" wrapText="1"/>
    </xf>
    <xf numFmtId="0" fontId="14" fillId="6" borderId="11" xfId="13" applyFont="1" applyFill="1" applyBorder="1" applyAlignment="1">
      <alignment horizontal="left" vertical="center" wrapText="1"/>
    </xf>
    <xf numFmtId="0" fontId="25" fillId="5" borderId="10" xfId="13" applyFont="1" applyFill="1" applyBorder="1" applyAlignment="1">
      <alignment horizontal="left" vertical="center" wrapText="1"/>
    </xf>
    <xf numFmtId="0" fontId="21" fillId="0" borderId="5" xfId="13" applyFont="1" applyFill="1" applyBorder="1" applyAlignment="1">
      <alignment horizontal="center" vertical="center"/>
    </xf>
    <xf numFmtId="0" fontId="14" fillId="6" borderId="12" xfId="13" applyFont="1" applyFill="1" applyBorder="1" applyAlignment="1">
      <alignment horizontal="left" vertical="center" wrapText="1"/>
    </xf>
    <xf numFmtId="0" fontId="14" fillId="5" borderId="10" xfId="13" applyFont="1" applyFill="1" applyBorder="1" applyAlignment="1">
      <alignment horizontal="left" vertical="center" wrapText="1"/>
    </xf>
    <xf numFmtId="0" fontId="14" fillId="6" borderId="5" xfId="13" applyFont="1" applyFill="1" applyBorder="1" applyAlignment="1">
      <alignment horizontal="left" vertical="center" wrapText="1"/>
    </xf>
    <xf numFmtId="9" fontId="14" fillId="0" borderId="10" xfId="13" applyNumberFormat="1" applyFont="1" applyFill="1" applyBorder="1" applyAlignment="1">
      <alignment horizontal="center" vertical="center" wrapText="1"/>
    </xf>
    <xf numFmtId="0" fontId="14" fillId="0" borderId="18" xfId="13" applyFont="1" applyFill="1" applyBorder="1" applyAlignment="1">
      <alignment horizontal="left" vertical="center" wrapText="1"/>
    </xf>
    <xf numFmtId="9" fontId="14" fillId="5" borderId="10" xfId="13" applyNumberFormat="1" applyFont="1" applyFill="1" applyBorder="1" applyAlignment="1">
      <alignment horizontal="center" vertical="center" wrapText="1"/>
    </xf>
    <xf numFmtId="0" fontId="14" fillId="5" borderId="10" xfId="13" applyFont="1" applyFill="1" applyBorder="1" applyAlignment="1">
      <alignment horizontal="center" vertical="center" wrapText="1"/>
    </xf>
    <xf numFmtId="0" fontId="14" fillId="0" borderId="20" xfId="13" applyFont="1" applyFill="1" applyBorder="1" applyAlignment="1">
      <alignment horizontal="left" vertical="center" wrapText="1"/>
    </xf>
    <xf numFmtId="0" fontId="14" fillId="6" borderId="15" xfId="13" applyFont="1" applyFill="1" applyBorder="1" applyAlignment="1">
      <alignment horizontal="left" vertical="center" wrapText="1"/>
    </xf>
    <xf numFmtId="0" fontId="25" fillId="0" borderId="10" xfId="13" applyFont="1" applyFill="1" applyBorder="1" applyAlignment="1">
      <alignment horizontal="left" vertical="center" wrapText="1"/>
    </xf>
    <xf numFmtId="0" fontId="14" fillId="6" borderId="20" xfId="13" applyFont="1" applyFill="1" applyBorder="1" applyAlignment="1">
      <alignment horizontal="left" vertical="center" wrapText="1"/>
    </xf>
    <xf numFmtId="0" fontId="25" fillId="2" borderId="10" xfId="13" applyFont="1" applyFill="1" applyBorder="1" applyAlignment="1">
      <alignment horizontal="left" vertical="center" wrapText="1"/>
    </xf>
    <xf numFmtId="0" fontId="26" fillId="2" borderId="5" xfId="13" applyFont="1" applyFill="1" applyBorder="1" applyAlignment="1">
      <alignment horizontal="center" vertical="center"/>
    </xf>
    <xf numFmtId="0" fontId="14" fillId="5" borderId="10" xfId="13" applyNumberFormat="1" applyFont="1" applyFill="1" applyBorder="1" applyAlignment="1" applyProtection="1">
      <alignment horizontal="center" vertical="center" wrapText="1"/>
    </xf>
    <xf numFmtId="0" fontId="27" fillId="0" borderId="5" xfId="0" applyFont="1" applyBorder="1">
      <alignment vertical="center"/>
    </xf>
    <xf numFmtId="0" fontId="28" fillId="0" borderId="10" xfId="0" applyFont="1" applyBorder="1">
      <alignment vertical="center"/>
    </xf>
    <xf numFmtId="0" fontId="14" fillId="6" borderId="10" xfId="13" applyFont="1" applyFill="1" applyBorder="1" applyAlignment="1">
      <alignment horizontal="center" vertical="center" wrapText="1"/>
    </xf>
    <xf numFmtId="0" fontId="10" fillId="0" borderId="5" xfId="0" applyFont="1" applyBorder="1" applyAlignment="1">
      <alignment vertical="center"/>
    </xf>
    <xf numFmtId="0" fontId="10" fillId="7" borderId="5" xfId="0" applyFont="1" applyFill="1" applyBorder="1" applyAlignment="1">
      <alignment vertical="center" wrapText="1"/>
    </xf>
    <xf numFmtId="10" fontId="10" fillId="7" borderId="5" xfId="11" applyNumberFormat="1" applyFont="1" applyFill="1" applyBorder="1" applyAlignment="1">
      <alignment vertical="center" wrapText="1"/>
    </xf>
    <xf numFmtId="0" fontId="10" fillId="7" borderId="5"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left" vertical="center"/>
    </xf>
    <xf numFmtId="0" fontId="9" fillId="0" borderId="5" xfId="0" applyFont="1" applyBorder="1" applyAlignment="1">
      <alignment horizontal="left" vertical="center"/>
    </xf>
    <xf numFmtId="0" fontId="9" fillId="0" borderId="14" xfId="0" applyFont="1" applyBorder="1" applyAlignment="1">
      <alignment horizontal="center" vertical="center"/>
    </xf>
    <xf numFmtId="0" fontId="11" fillId="0" borderId="5" xfId="0" applyFont="1" applyBorder="1" applyAlignment="1">
      <alignment horizontal="left" vertical="center" wrapText="1"/>
    </xf>
    <xf numFmtId="0" fontId="11" fillId="0" borderId="5" xfId="0" applyFont="1" applyBorder="1" applyAlignment="1">
      <alignment horizontal="left" vertical="center"/>
    </xf>
    <xf numFmtId="0" fontId="11" fillId="5" borderId="5" xfId="0" applyFont="1" applyFill="1" applyBorder="1" applyAlignment="1">
      <alignment horizontal="left" vertical="center" wrapText="1"/>
    </xf>
    <xf numFmtId="0" fontId="11" fillId="5" borderId="5" xfId="0" applyFont="1" applyFill="1" applyBorder="1" applyAlignment="1">
      <alignment horizontal="left" vertical="center"/>
    </xf>
    <xf numFmtId="0" fontId="28" fillId="0" borderId="5" xfId="0" applyFont="1" applyBorder="1" applyAlignment="1">
      <alignment horizontal="left" vertical="center" wrapText="1"/>
    </xf>
    <xf numFmtId="0" fontId="28" fillId="0" borderId="5" xfId="0" applyFont="1" applyBorder="1" applyAlignment="1">
      <alignment horizontal="left" vertical="center"/>
    </xf>
    <xf numFmtId="0" fontId="14" fillId="0" borderId="5" xfId="0" applyFont="1" applyBorder="1" applyAlignment="1">
      <alignment horizontal="left" vertical="center" wrapText="1"/>
    </xf>
    <xf numFmtId="0" fontId="14" fillId="0" borderId="5" xfId="0" applyFont="1" applyBorder="1" applyAlignment="1">
      <alignment horizontal="left" vertical="center"/>
    </xf>
    <xf numFmtId="0" fontId="11" fillId="0" borderId="5" xfId="0" applyFont="1" applyBorder="1">
      <alignment vertical="center"/>
    </xf>
    <xf numFmtId="0" fontId="14" fillId="0" borderId="10" xfId="0" applyFont="1" applyBorder="1" applyAlignment="1">
      <alignment horizontal="left" vertical="top" wrapText="1"/>
    </xf>
    <xf numFmtId="0" fontId="14" fillId="0" borderId="13" xfId="0" applyFont="1" applyBorder="1" applyAlignment="1">
      <alignment horizontal="left" vertical="top"/>
    </xf>
    <xf numFmtId="0" fontId="14" fillId="0" borderId="14" xfId="0" applyFont="1" applyBorder="1" applyAlignment="1">
      <alignment horizontal="left" vertical="top"/>
    </xf>
    <xf numFmtId="0" fontId="21" fillId="5" borderId="10" xfId="0" applyFont="1" applyFill="1" applyBorder="1" applyAlignment="1">
      <alignment horizontal="left" vertical="center"/>
    </xf>
    <xf numFmtId="0" fontId="21" fillId="5" borderId="13" xfId="0" applyFont="1" applyFill="1" applyBorder="1" applyAlignment="1">
      <alignment horizontal="left" vertical="center"/>
    </xf>
    <xf numFmtId="0" fontId="21" fillId="5" borderId="14" xfId="0" applyFont="1" applyFill="1" applyBorder="1" applyAlignment="1">
      <alignment horizontal="left" vertical="center"/>
    </xf>
    <xf numFmtId="0" fontId="25" fillId="0" borderId="10" xfId="0" applyFont="1" applyBorder="1" applyAlignment="1">
      <alignment horizontal="left" vertical="top"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2" borderId="10"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5" xfId="0" applyFont="1" applyFill="1" applyBorder="1" applyAlignment="1">
      <alignment horizontal="left" vertical="center"/>
    </xf>
    <xf numFmtId="0" fontId="29" fillId="5" borderId="10" xfId="0" applyFont="1" applyFill="1" applyBorder="1" applyAlignment="1">
      <alignment horizontal="left" vertical="center" wrapText="1"/>
    </xf>
    <xf numFmtId="0" fontId="29" fillId="5" borderId="13" xfId="0" applyFont="1" applyFill="1" applyBorder="1" applyAlignment="1">
      <alignment horizontal="left" vertical="center" wrapText="1"/>
    </xf>
    <xf numFmtId="0" fontId="29" fillId="5" borderId="14" xfId="0" applyFont="1" applyFill="1" applyBorder="1" applyAlignment="1">
      <alignment horizontal="left" vertical="center" wrapText="1"/>
    </xf>
    <xf numFmtId="0" fontId="10" fillId="5" borderId="5" xfId="0" applyFont="1" applyFill="1" applyBorder="1">
      <alignment vertical="center"/>
    </xf>
    <xf numFmtId="0" fontId="28" fillId="0" borderId="10" xfId="0" applyFont="1" applyBorder="1" applyAlignment="1">
      <alignment horizontal="left"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11" fillId="5" borderId="10"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0" borderId="1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0"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7" borderId="10" xfId="0" applyFont="1" applyFill="1" applyBorder="1" applyAlignment="1">
      <alignment horizontal="left" vertical="center" wrapText="1"/>
    </xf>
    <xf numFmtId="0" fontId="10" fillId="7" borderId="13"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22" fillId="0" borderId="5" xfId="0" applyFont="1" applyBorder="1">
      <alignment vertical="center"/>
    </xf>
    <xf numFmtId="0" fontId="30" fillId="0" borderId="0" xfId="0" applyFont="1" applyAlignment="1">
      <alignment vertical="center" wrapText="1"/>
    </xf>
    <xf numFmtId="10" fontId="0" fillId="0" borderId="0" xfId="11" applyNumberFormat="1" applyFont="1">
      <alignment vertical="center"/>
    </xf>
    <xf numFmtId="0" fontId="18" fillId="0" borderId="0" xfId="0" applyFont="1" applyAlignment="1">
      <alignment vertical="center" wrapText="1"/>
    </xf>
    <xf numFmtId="0" fontId="31" fillId="0" borderId="0" xfId="0" applyFont="1" applyAlignment="1">
      <alignment vertical="center" wrapText="1"/>
    </xf>
    <xf numFmtId="0" fontId="0" fillId="0" borderId="0" xfId="0" applyFont="1" applyAlignment="1">
      <alignment vertical="center" wrapText="1"/>
    </xf>
    <xf numFmtId="0" fontId="32" fillId="0" borderId="0" xfId="0" applyFont="1" applyFill="1" applyBorder="1" applyAlignment="1">
      <alignment vertical="center" wrapText="1"/>
    </xf>
    <xf numFmtId="0" fontId="0" fillId="0" borderId="0" xfId="0" applyAlignment="1">
      <alignment horizontal="center" vertical="center" wrapText="1"/>
    </xf>
    <xf numFmtId="0" fontId="0" fillId="5" borderId="0" xfId="0" applyFont="1" applyFill="1">
      <alignment vertical="center"/>
    </xf>
    <xf numFmtId="0" fontId="0" fillId="2" borderId="0" xfId="0" applyFont="1" applyFill="1">
      <alignment vertical="center"/>
    </xf>
    <xf numFmtId="0" fontId="33" fillId="0" borderId="0" xfId="0" applyFont="1" applyAlignment="1">
      <alignment vertical="center" wrapText="1"/>
    </xf>
    <xf numFmtId="0" fontId="33" fillId="0" borderId="0" xfId="0" applyFont="1">
      <alignment vertical="center"/>
    </xf>
    <xf numFmtId="0" fontId="33" fillId="0" borderId="0" xfId="0" applyFont="1" applyFill="1" applyAlignment="1">
      <alignment vertical="center" wrapText="1"/>
    </xf>
    <xf numFmtId="0" fontId="33" fillId="2" borderId="0" xfId="0" applyFont="1" applyFill="1" applyAlignment="1">
      <alignment vertical="center" wrapText="1"/>
    </xf>
    <xf numFmtId="0" fontId="0" fillId="0" borderId="0" xfId="0" applyFont="1" applyFill="1" applyBorder="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13" xfId="52"/>
    <cellStyle name="常规 2"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10</xdr:col>
      <xdr:colOff>190823</xdr:colOff>
      <xdr:row>11</xdr:row>
      <xdr:rowOff>127107</xdr:rowOff>
    </xdr:to>
    <xdr:pic>
      <xdr:nvPicPr>
        <xdr:cNvPr id="2" name="图片 1"/>
        <xdr:cNvPicPr>
          <a:picLocks noChangeAspect="1"/>
        </xdr:cNvPicPr>
      </xdr:nvPicPr>
      <xdr:blipFill>
        <a:blip r:embed="rId1"/>
        <a:stretch>
          <a:fillRect/>
        </a:stretch>
      </xdr:blipFill>
      <xdr:spPr>
        <a:xfrm>
          <a:off x="0" y="0"/>
          <a:ext cx="7048500" cy="2012950"/>
        </a:xfrm>
        <a:prstGeom prst="rect">
          <a:avLst/>
        </a:prstGeom>
      </xdr:spPr>
    </xdr:pic>
    <xdr:clientData/>
  </xdr:twoCellAnchor>
  <xdr:twoCellAnchor editAs="oneCell">
    <xdr:from>
      <xdr:col>0</xdr:col>
      <xdr:colOff>0</xdr:colOff>
      <xdr:row>12</xdr:row>
      <xdr:rowOff>0</xdr:rowOff>
    </xdr:from>
    <xdr:to>
      <xdr:col>15</xdr:col>
      <xdr:colOff>83024</xdr:colOff>
      <xdr:row>32</xdr:row>
      <xdr:rowOff>108138</xdr:rowOff>
    </xdr:to>
    <xdr:pic>
      <xdr:nvPicPr>
        <xdr:cNvPr id="4" name="图片 3"/>
        <xdr:cNvPicPr>
          <a:picLocks noChangeAspect="1"/>
        </xdr:cNvPicPr>
      </xdr:nvPicPr>
      <xdr:blipFill>
        <a:blip r:embed="rId2"/>
        <a:stretch>
          <a:fillRect/>
        </a:stretch>
      </xdr:blipFill>
      <xdr:spPr>
        <a:xfrm>
          <a:off x="0" y="2057400"/>
          <a:ext cx="10369550" cy="3536950"/>
        </a:xfrm>
        <a:prstGeom prst="rect">
          <a:avLst/>
        </a:prstGeom>
      </xdr:spPr>
    </xdr:pic>
    <xdr:clientData/>
  </xdr:twoCellAnchor>
  <xdr:twoCellAnchor editAs="oneCell">
    <xdr:from>
      <xdr:col>0</xdr:col>
      <xdr:colOff>0</xdr:colOff>
      <xdr:row>33</xdr:row>
      <xdr:rowOff>0</xdr:rowOff>
    </xdr:from>
    <xdr:to>
      <xdr:col>13</xdr:col>
      <xdr:colOff>95250</xdr:colOff>
      <xdr:row>50</xdr:row>
      <xdr:rowOff>146213</xdr:rowOff>
    </xdr:to>
    <xdr:pic>
      <xdr:nvPicPr>
        <xdr:cNvPr id="5" name="图片 4"/>
        <xdr:cNvPicPr>
          <a:picLocks noChangeAspect="1"/>
        </xdr:cNvPicPr>
      </xdr:nvPicPr>
      <xdr:blipFill>
        <a:blip r:embed="rId3"/>
        <a:stretch>
          <a:fillRect/>
        </a:stretch>
      </xdr:blipFill>
      <xdr:spPr>
        <a:xfrm>
          <a:off x="0" y="5657850"/>
          <a:ext cx="9010650" cy="3060700"/>
        </a:xfrm>
        <a:prstGeom prst="rect">
          <a:avLst/>
        </a:prstGeom>
      </xdr:spPr>
    </xdr:pic>
    <xdr:clientData/>
  </xdr:twoCellAnchor>
  <xdr:twoCellAnchor editAs="oneCell">
    <xdr:from>
      <xdr:col>0</xdr:col>
      <xdr:colOff>0</xdr:colOff>
      <xdr:row>54</xdr:row>
      <xdr:rowOff>0</xdr:rowOff>
    </xdr:from>
    <xdr:to>
      <xdr:col>16</xdr:col>
      <xdr:colOff>540279</xdr:colOff>
      <xdr:row>77</xdr:row>
      <xdr:rowOff>95465</xdr:rowOff>
    </xdr:to>
    <xdr:pic>
      <xdr:nvPicPr>
        <xdr:cNvPr id="7" name="图片 6"/>
        <xdr:cNvPicPr>
          <a:picLocks noChangeAspect="1"/>
        </xdr:cNvPicPr>
      </xdr:nvPicPr>
      <xdr:blipFill>
        <a:blip r:embed="rId4"/>
        <a:stretch>
          <a:fillRect/>
        </a:stretch>
      </xdr:blipFill>
      <xdr:spPr>
        <a:xfrm>
          <a:off x="0" y="9258300"/>
          <a:ext cx="11512550" cy="40386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43"/>
  <sheetViews>
    <sheetView zoomScale="80" zoomScaleNormal="80" topLeftCell="A4" workbookViewId="0">
      <selection activeCell="I11" sqref="I11:O11"/>
    </sheetView>
  </sheetViews>
  <sheetFormatPr defaultColWidth="9" defaultRowHeight="13.5"/>
  <cols>
    <col min="1" max="1" width="16.5416666666667" customWidth="1"/>
    <col min="2" max="2" width="23.5416666666667" customWidth="1"/>
    <col min="3" max="3" width="20.9083333333333" customWidth="1"/>
    <col min="4" max="4" width="6.54166666666667" customWidth="1"/>
    <col min="5" max="5" width="10.9083333333333" customWidth="1"/>
    <col min="6" max="6" width="5.725" customWidth="1"/>
    <col min="7" max="7" width="6" customWidth="1"/>
    <col min="8" max="9" width="7.725" customWidth="1"/>
    <col min="10" max="10" width="8.63333333333333" customWidth="1"/>
    <col min="11" max="13" width="5.90833333333333" customWidth="1"/>
    <col min="14" max="14" width="8.45" customWidth="1"/>
    <col min="15" max="15" width="17.9083333333333" customWidth="1"/>
    <col min="16" max="16" width="6.18333333333333" customWidth="1"/>
    <col min="17" max="17" width="0.0916666666666667" customWidth="1"/>
    <col min="18" max="18" width="6.90833333333333" hidden="1" customWidth="1"/>
    <col min="19" max="21" width="9" hidden="1" customWidth="1"/>
    <col min="22" max="22" width="2.90833333333333" hidden="1" customWidth="1"/>
    <col min="23" max="23" width="12" customWidth="1"/>
    <col min="24" max="24" width="9" hidden="1" customWidth="1"/>
    <col min="25" max="25" width="27.0916666666667" customWidth="1"/>
    <col min="26" max="26" width="14.8166666666667" customWidth="1"/>
  </cols>
  <sheetData>
    <row r="1" ht="27" spans="1:16">
      <c r="A1" s="23" t="s">
        <v>0</v>
      </c>
      <c r="B1" s="23"/>
      <c r="C1" s="23"/>
      <c r="D1" s="23"/>
      <c r="E1" s="23"/>
      <c r="F1" s="23"/>
      <c r="G1" s="23"/>
      <c r="H1" s="23"/>
      <c r="I1" s="23"/>
      <c r="J1" s="23"/>
      <c r="K1" s="23"/>
      <c r="L1" s="23"/>
      <c r="M1" s="23"/>
      <c r="N1" s="23"/>
      <c r="O1" s="23"/>
      <c r="P1" s="23"/>
    </row>
    <row r="2" spans="1:7">
      <c r="A2" s="24"/>
      <c r="B2" s="24"/>
      <c r="C2" s="24"/>
      <c r="D2" s="24"/>
      <c r="E2" s="24"/>
      <c r="F2" s="24"/>
      <c r="G2" s="24"/>
    </row>
    <row r="3" ht="22" customHeight="1" spans="1:16">
      <c r="A3" s="25" t="s">
        <v>1</v>
      </c>
      <c r="B3" s="127" t="s">
        <v>2</v>
      </c>
      <c r="C3" s="128"/>
      <c r="D3" s="128"/>
      <c r="E3" s="128"/>
      <c r="F3" s="128"/>
      <c r="G3" s="128"/>
      <c r="H3" s="128"/>
      <c r="I3" s="128"/>
      <c r="J3" s="128"/>
      <c r="K3" s="128"/>
      <c r="L3" s="128"/>
      <c r="M3" s="128"/>
      <c r="N3" s="128"/>
      <c r="O3" s="128"/>
      <c r="P3" s="185"/>
    </row>
    <row r="4" ht="50" customHeight="1" spans="1:16">
      <c r="A4" s="26" t="s">
        <v>3</v>
      </c>
      <c r="B4" s="26" t="s">
        <v>4</v>
      </c>
      <c r="C4" s="26"/>
      <c r="D4" s="27"/>
      <c r="E4" s="27"/>
      <c r="F4" s="27"/>
      <c r="G4" s="27" t="s">
        <v>5</v>
      </c>
      <c r="H4" s="27"/>
      <c r="I4" s="27"/>
      <c r="J4" s="27"/>
      <c r="K4" s="27"/>
      <c r="L4" s="27" t="s">
        <v>6</v>
      </c>
      <c r="M4" s="27"/>
      <c r="N4" s="27"/>
      <c r="O4" s="27"/>
      <c r="P4" s="27"/>
    </row>
    <row r="5" ht="22" customHeight="1" spans="1:16">
      <c r="A5" s="26"/>
      <c r="B5" s="129">
        <f>18725338+31406487.05</f>
        <v>50131825.05</v>
      </c>
      <c r="C5" s="130"/>
      <c r="D5" s="130"/>
      <c r="E5" s="130"/>
      <c r="F5" s="131"/>
      <c r="G5" s="132">
        <v>31406487.05</v>
      </c>
      <c r="H5" s="132"/>
      <c r="I5" s="132"/>
      <c r="J5" s="132"/>
      <c r="K5" s="132"/>
      <c r="L5" s="71">
        <f>G5/B5</f>
        <v>0.626478031044673</v>
      </c>
      <c r="M5" s="71"/>
      <c r="N5" s="71"/>
      <c r="O5" s="71"/>
      <c r="P5" s="71"/>
    </row>
    <row r="6" ht="22" customHeight="1" spans="1:16">
      <c r="A6" s="26" t="s">
        <v>7</v>
      </c>
      <c r="B6" s="25" t="s">
        <v>8</v>
      </c>
      <c r="C6" s="25"/>
      <c r="D6" s="25"/>
      <c r="E6" s="25"/>
      <c r="F6" s="25"/>
      <c r="G6" s="25"/>
      <c r="H6" s="25"/>
      <c r="I6" s="27" t="s">
        <v>9</v>
      </c>
      <c r="J6" s="27"/>
      <c r="K6" s="27"/>
      <c r="L6" s="27"/>
      <c r="M6" s="27"/>
      <c r="N6" s="27"/>
      <c r="O6" s="27"/>
      <c r="P6" s="27"/>
    </row>
    <row r="7" ht="20" customHeight="1" spans="1:16">
      <c r="A7" s="26"/>
      <c r="B7" s="133" t="s">
        <v>10</v>
      </c>
      <c r="C7" s="134"/>
      <c r="D7" s="134"/>
      <c r="E7" s="134"/>
      <c r="F7" s="134"/>
      <c r="G7" s="134"/>
      <c r="H7" s="135"/>
      <c r="I7" s="27"/>
      <c r="J7" s="27"/>
      <c r="K7" s="27"/>
      <c r="L7" s="27"/>
      <c r="M7" s="27"/>
      <c r="N7" s="27"/>
      <c r="O7" s="27"/>
      <c r="P7" s="27"/>
    </row>
    <row r="8" ht="20" customHeight="1" spans="1:16">
      <c r="A8" s="26"/>
      <c r="B8" s="136"/>
      <c r="C8" s="137"/>
      <c r="D8" s="137"/>
      <c r="E8" s="137"/>
      <c r="F8" s="137"/>
      <c r="G8" s="137"/>
      <c r="H8" s="138"/>
      <c r="I8" s="27"/>
      <c r="J8" s="27"/>
      <c r="K8" s="27"/>
      <c r="L8" s="27"/>
      <c r="M8" s="27"/>
      <c r="N8" s="27"/>
      <c r="O8" s="27"/>
      <c r="P8" s="27"/>
    </row>
    <row r="9" ht="16" customHeight="1" spans="1:26">
      <c r="A9" s="26"/>
      <c r="B9" s="139"/>
      <c r="C9" s="140"/>
      <c r="D9" s="140"/>
      <c r="E9" s="140"/>
      <c r="F9" s="140"/>
      <c r="G9" s="140"/>
      <c r="H9" s="141"/>
      <c r="I9" s="27"/>
      <c r="J9" s="27"/>
      <c r="K9" s="27"/>
      <c r="L9" s="27"/>
      <c r="M9" s="27"/>
      <c r="N9" s="27"/>
      <c r="O9" s="27"/>
      <c r="P9" s="27"/>
      <c r="Z9" s="244" t="s">
        <v>11</v>
      </c>
    </row>
    <row r="10" ht="34" customHeight="1" spans="1:27">
      <c r="A10" s="27" t="s">
        <v>12</v>
      </c>
      <c r="B10" s="25" t="s">
        <v>13</v>
      </c>
      <c r="C10" s="142" t="s">
        <v>14</v>
      </c>
      <c r="D10" s="142" t="s">
        <v>15</v>
      </c>
      <c r="E10" s="25" t="s">
        <v>16</v>
      </c>
      <c r="F10" s="31" t="s">
        <v>17</v>
      </c>
      <c r="G10" s="31" t="s">
        <v>18</v>
      </c>
      <c r="H10" s="26" t="s">
        <v>19</v>
      </c>
      <c r="I10" s="27" t="s">
        <v>20</v>
      </c>
      <c r="J10" s="27"/>
      <c r="K10" s="27"/>
      <c r="L10" s="27"/>
      <c r="M10" s="27"/>
      <c r="N10" s="27"/>
      <c r="O10" s="27"/>
      <c r="P10" s="26" t="s">
        <v>21</v>
      </c>
      <c r="W10" s="126" t="s">
        <v>22</v>
      </c>
      <c r="Y10" s="21" t="s">
        <v>23</v>
      </c>
      <c r="Z10" s="245" t="s">
        <v>24</v>
      </c>
      <c r="AA10" s="244" t="s">
        <v>25</v>
      </c>
    </row>
    <row r="11" ht="60.5" customHeight="1" spans="1:26">
      <c r="A11" s="143" t="s">
        <v>26</v>
      </c>
      <c r="B11" s="144" t="s">
        <v>27</v>
      </c>
      <c r="C11" s="105" t="s">
        <v>28</v>
      </c>
      <c r="D11" s="145" t="s">
        <v>29</v>
      </c>
      <c r="E11" s="38" t="s">
        <v>30</v>
      </c>
      <c r="F11" s="38" t="s">
        <v>31</v>
      </c>
      <c r="G11" s="106">
        <v>5</v>
      </c>
      <c r="H11" s="146"/>
      <c r="I11" s="186" t="s">
        <v>32</v>
      </c>
      <c r="J11" s="187"/>
      <c r="K11" s="187"/>
      <c r="L11" s="187"/>
      <c r="M11" s="187"/>
      <c r="N11" s="187"/>
      <c r="O11" s="187"/>
      <c r="P11" s="146"/>
      <c r="W11" s="237" t="s">
        <v>33</v>
      </c>
      <c r="X11" s="238"/>
      <c r="Z11" s="239" t="s">
        <v>34</v>
      </c>
    </row>
    <row r="12" ht="56" customHeight="1" spans="1:26">
      <c r="A12" s="147"/>
      <c r="B12" s="148" t="s">
        <v>35</v>
      </c>
      <c r="C12" s="148" t="s">
        <v>35</v>
      </c>
      <c r="D12" s="145" t="s">
        <v>29</v>
      </c>
      <c r="E12" s="38" t="s">
        <v>36</v>
      </c>
      <c r="F12" s="38" t="s">
        <v>37</v>
      </c>
      <c r="G12" s="106">
        <v>5</v>
      </c>
      <c r="H12" s="146"/>
      <c r="I12" s="186" t="s">
        <v>38</v>
      </c>
      <c r="J12" s="187"/>
      <c r="K12" s="187"/>
      <c r="L12" s="187"/>
      <c r="M12" s="187"/>
      <c r="N12" s="187"/>
      <c r="O12" s="187"/>
      <c r="P12" s="146"/>
      <c r="W12" s="237" t="s">
        <v>33</v>
      </c>
      <c r="Y12" s="148"/>
      <c r="Z12" s="241" t="s">
        <v>39</v>
      </c>
    </row>
    <row r="13" ht="26.5" customHeight="1" spans="1:23">
      <c r="A13" s="147"/>
      <c r="B13" s="149" t="s">
        <v>40</v>
      </c>
      <c r="C13" s="149" t="s">
        <v>40</v>
      </c>
      <c r="D13" s="150" t="s">
        <v>41</v>
      </c>
      <c r="E13" s="151" t="s">
        <v>41</v>
      </c>
      <c r="F13" s="151" t="s">
        <v>31</v>
      </c>
      <c r="G13" s="152">
        <v>5</v>
      </c>
      <c r="H13" s="152"/>
      <c r="I13" s="188" t="s">
        <v>42</v>
      </c>
      <c r="J13" s="189"/>
      <c r="K13" s="189"/>
      <c r="L13" s="189"/>
      <c r="M13" s="189"/>
      <c r="N13" s="189"/>
      <c r="O13" s="189"/>
      <c r="P13" s="146"/>
      <c r="W13" s="239" t="s">
        <v>43</v>
      </c>
    </row>
    <row r="14" ht="23" customHeight="1" spans="1:26">
      <c r="A14" s="153"/>
      <c r="B14" s="33" t="s">
        <v>44</v>
      </c>
      <c r="C14" s="33" t="s">
        <v>44</v>
      </c>
      <c r="D14" s="145" t="s">
        <v>29</v>
      </c>
      <c r="E14" s="38" t="s">
        <v>45</v>
      </c>
      <c r="F14" s="154" t="s">
        <v>46</v>
      </c>
      <c r="G14" s="106">
        <v>5</v>
      </c>
      <c r="H14" s="146"/>
      <c r="I14" s="186" t="s">
        <v>47</v>
      </c>
      <c r="J14" s="187"/>
      <c r="K14" s="187"/>
      <c r="L14" s="187"/>
      <c r="M14" s="187"/>
      <c r="N14" s="187"/>
      <c r="O14" s="187"/>
      <c r="P14" s="146"/>
      <c r="W14" s="239" t="s">
        <v>48</v>
      </c>
      <c r="Z14" s="126" t="s">
        <v>49</v>
      </c>
    </row>
    <row r="15" ht="44.5" customHeight="1" spans="1:27">
      <c r="A15" s="143" t="s">
        <v>50</v>
      </c>
      <c r="B15" s="155" t="s">
        <v>51</v>
      </c>
      <c r="C15" s="156" t="s">
        <v>52</v>
      </c>
      <c r="D15" s="154" t="s">
        <v>29</v>
      </c>
      <c r="E15" s="109" t="s">
        <v>53</v>
      </c>
      <c r="F15" s="109" t="s">
        <v>54</v>
      </c>
      <c r="G15" s="106">
        <v>2</v>
      </c>
      <c r="H15" s="106"/>
      <c r="I15" s="190" t="s">
        <v>55</v>
      </c>
      <c r="J15" s="191"/>
      <c r="K15" s="191"/>
      <c r="L15" s="191"/>
      <c r="M15" s="191"/>
      <c r="N15" s="191"/>
      <c r="O15" s="191"/>
      <c r="P15" s="146"/>
      <c r="W15" s="237" t="s">
        <v>56</v>
      </c>
      <c r="Y15" s="126" t="s">
        <v>57</v>
      </c>
      <c r="Z15" s="86" t="s">
        <v>58</v>
      </c>
      <c r="AA15" s="126" t="s">
        <v>59</v>
      </c>
    </row>
    <row r="16" ht="44.5" customHeight="1" spans="1:25">
      <c r="A16" s="147"/>
      <c r="B16" s="157"/>
      <c r="C16" s="158" t="s">
        <v>60</v>
      </c>
      <c r="D16" s="154" t="s">
        <v>29</v>
      </c>
      <c r="E16" s="109">
        <v>10000</v>
      </c>
      <c r="F16" s="109" t="s">
        <v>61</v>
      </c>
      <c r="G16" s="159">
        <v>2</v>
      </c>
      <c r="H16" s="106"/>
      <c r="I16" s="192" t="s">
        <v>62</v>
      </c>
      <c r="J16" s="193"/>
      <c r="K16" s="193"/>
      <c r="L16" s="193"/>
      <c r="M16" s="193"/>
      <c r="N16" s="193"/>
      <c r="O16" s="193"/>
      <c r="P16" s="194" t="s">
        <v>63</v>
      </c>
      <c r="W16" s="240" t="s">
        <v>64</v>
      </c>
      <c r="Y16" s="246"/>
    </row>
    <row r="17" ht="51" customHeight="1" spans="1:23">
      <c r="A17" s="147"/>
      <c r="B17" s="160"/>
      <c r="C17" s="161" t="s">
        <v>65</v>
      </c>
      <c r="D17" s="154" t="s">
        <v>41</v>
      </c>
      <c r="E17" s="154" t="s">
        <v>66</v>
      </c>
      <c r="F17" s="109" t="s">
        <v>67</v>
      </c>
      <c r="G17" s="159">
        <v>1</v>
      </c>
      <c r="H17" s="106"/>
      <c r="I17" s="192" t="s">
        <v>68</v>
      </c>
      <c r="J17" s="193"/>
      <c r="K17" s="193"/>
      <c r="L17" s="193"/>
      <c r="M17" s="193"/>
      <c r="N17" s="193"/>
      <c r="O17" s="193"/>
      <c r="P17" s="194"/>
      <c r="W17" s="237" t="s">
        <v>69</v>
      </c>
    </row>
    <row r="18" ht="85" customHeight="1" spans="1:25">
      <c r="A18" s="147"/>
      <c r="B18" s="162" t="s">
        <v>70</v>
      </c>
      <c r="C18" s="156" t="s">
        <v>70</v>
      </c>
      <c r="D18" s="163" t="s">
        <v>71</v>
      </c>
      <c r="E18" s="163">
        <v>1</v>
      </c>
      <c r="F18" s="154" t="s">
        <v>46</v>
      </c>
      <c r="G18" s="154">
        <v>5</v>
      </c>
      <c r="H18" s="106"/>
      <c r="I18" s="195" t="s">
        <v>72</v>
      </c>
      <c r="J18" s="196"/>
      <c r="K18" s="196"/>
      <c r="L18" s="196"/>
      <c r="M18" s="196"/>
      <c r="N18" s="196"/>
      <c r="O18" s="197"/>
      <c r="P18" s="194" t="s">
        <v>73</v>
      </c>
      <c r="W18" s="241" t="s">
        <v>56</v>
      </c>
      <c r="Y18" s="246" t="s">
        <v>74</v>
      </c>
    </row>
    <row r="19" ht="28.5" customHeight="1" spans="1:25">
      <c r="A19" s="147"/>
      <c r="B19" s="164" t="s">
        <v>75</v>
      </c>
      <c r="C19" s="161" t="s">
        <v>76</v>
      </c>
      <c r="D19" s="165" t="s">
        <v>71</v>
      </c>
      <c r="E19" s="165">
        <v>1</v>
      </c>
      <c r="F19" s="166" t="s">
        <v>46</v>
      </c>
      <c r="G19" s="152">
        <v>2</v>
      </c>
      <c r="H19" s="152"/>
      <c r="I19" s="198" t="s">
        <v>77</v>
      </c>
      <c r="J19" s="199"/>
      <c r="K19" s="199"/>
      <c r="L19" s="199"/>
      <c r="M19" s="199"/>
      <c r="N19" s="199"/>
      <c r="O19" s="200"/>
      <c r="P19" s="194"/>
      <c r="W19" s="240" t="s">
        <v>43</v>
      </c>
      <c r="Y19" s="126" t="s">
        <v>78</v>
      </c>
    </row>
    <row r="20" ht="58" customHeight="1" spans="1:25">
      <c r="A20" s="147"/>
      <c r="B20" s="167"/>
      <c r="C20" s="156" t="s">
        <v>79</v>
      </c>
      <c r="D20" s="154" t="s">
        <v>41</v>
      </c>
      <c r="E20" s="154" t="s">
        <v>66</v>
      </c>
      <c r="F20" s="109" t="s">
        <v>67</v>
      </c>
      <c r="G20" s="106">
        <v>3</v>
      </c>
      <c r="H20" s="106"/>
      <c r="I20" s="201" t="s">
        <v>80</v>
      </c>
      <c r="J20" s="196"/>
      <c r="K20" s="196"/>
      <c r="L20" s="196"/>
      <c r="M20" s="196"/>
      <c r="N20" s="196"/>
      <c r="O20" s="197"/>
      <c r="P20" s="194" t="s">
        <v>73</v>
      </c>
      <c r="W20" s="237" t="s">
        <v>81</v>
      </c>
      <c r="Y20" s="246"/>
    </row>
    <row r="21" ht="42" customHeight="1" spans="1:26">
      <c r="A21" s="147"/>
      <c r="B21" s="168" t="s">
        <v>82</v>
      </c>
      <c r="C21" s="169" t="s">
        <v>83</v>
      </c>
      <c r="D21" s="154" t="s">
        <v>41</v>
      </c>
      <c r="E21" s="154" t="s">
        <v>66</v>
      </c>
      <c r="F21" s="109" t="s">
        <v>67</v>
      </c>
      <c r="G21" s="106">
        <v>2</v>
      </c>
      <c r="H21" s="106"/>
      <c r="I21" s="202" t="s">
        <v>84</v>
      </c>
      <c r="J21" s="203"/>
      <c r="K21" s="203"/>
      <c r="L21" s="203"/>
      <c r="M21" s="203"/>
      <c r="N21" s="203"/>
      <c r="O21" s="204"/>
      <c r="P21" s="194" t="s">
        <v>85</v>
      </c>
      <c r="W21" s="237" t="s">
        <v>86</v>
      </c>
      <c r="Y21" s="247" t="s">
        <v>87</v>
      </c>
      <c r="Z21" s="126" t="s">
        <v>88</v>
      </c>
    </row>
    <row r="22" ht="96" customHeight="1" spans="1:38">
      <c r="A22" s="147"/>
      <c r="B22" s="170"/>
      <c r="C22" s="156" t="s">
        <v>89</v>
      </c>
      <c r="D22" s="154" t="s">
        <v>41</v>
      </c>
      <c r="E22" s="154" t="s">
        <v>66</v>
      </c>
      <c r="F22" s="109" t="s">
        <v>67</v>
      </c>
      <c r="G22" s="106">
        <v>3</v>
      </c>
      <c r="H22" s="106"/>
      <c r="I22" s="205" t="s">
        <v>90</v>
      </c>
      <c r="J22" s="206"/>
      <c r="K22" s="206"/>
      <c r="L22" s="206"/>
      <c r="M22" s="206"/>
      <c r="N22" s="206"/>
      <c r="O22" s="207"/>
      <c r="P22" s="56" t="s">
        <v>91</v>
      </c>
      <c r="W22" s="237" t="s">
        <v>92</v>
      </c>
      <c r="Y22" s="248" t="s">
        <v>93</v>
      </c>
      <c r="Z22" s="156" t="s">
        <v>94</v>
      </c>
      <c r="AA22" s="154" t="s">
        <v>41</v>
      </c>
      <c r="AB22" s="154" t="s">
        <v>66</v>
      </c>
      <c r="AC22" s="109" t="s">
        <v>67</v>
      </c>
      <c r="AD22" s="106">
        <v>3</v>
      </c>
      <c r="AE22" s="106"/>
      <c r="AF22" s="205" t="s">
        <v>95</v>
      </c>
      <c r="AG22" s="206"/>
      <c r="AH22" s="206"/>
      <c r="AI22" s="206"/>
      <c r="AJ22" s="206"/>
      <c r="AK22" s="206"/>
      <c r="AL22" s="207"/>
    </row>
    <row r="23" ht="69" customHeight="1" spans="1:25">
      <c r="A23" s="147"/>
      <c r="B23" s="161" t="s">
        <v>96</v>
      </c>
      <c r="C23" s="161" t="s">
        <v>97</v>
      </c>
      <c r="D23" s="165" t="s">
        <v>71</v>
      </c>
      <c r="E23" s="165">
        <v>1</v>
      </c>
      <c r="F23" s="166" t="s">
        <v>46</v>
      </c>
      <c r="G23" s="152">
        <v>5</v>
      </c>
      <c r="H23" s="152"/>
      <c r="I23" s="208" t="s">
        <v>98</v>
      </c>
      <c r="J23" s="209"/>
      <c r="K23" s="209"/>
      <c r="L23" s="209"/>
      <c r="M23" s="209"/>
      <c r="N23" s="209"/>
      <c r="O23" s="210"/>
      <c r="P23" s="194" t="s">
        <v>73</v>
      </c>
      <c r="W23" s="239" t="s">
        <v>43</v>
      </c>
      <c r="Y23" s="246"/>
    </row>
    <row r="24" ht="77.5" customHeight="1" spans="1:26">
      <c r="A24" s="143" t="s">
        <v>99</v>
      </c>
      <c r="B24" s="156" t="s">
        <v>100</v>
      </c>
      <c r="C24" s="156" t="s">
        <v>101</v>
      </c>
      <c r="D24" s="154" t="s">
        <v>41</v>
      </c>
      <c r="E24" s="154" t="s">
        <v>66</v>
      </c>
      <c r="F24" s="109" t="s">
        <v>67</v>
      </c>
      <c r="G24" s="106">
        <v>3</v>
      </c>
      <c r="H24" s="106"/>
      <c r="I24" s="211" t="s">
        <v>102</v>
      </c>
      <c r="J24" s="212"/>
      <c r="K24" s="212"/>
      <c r="L24" s="212"/>
      <c r="M24" s="212"/>
      <c r="N24" s="212"/>
      <c r="O24" s="213"/>
      <c r="P24" s="56" t="s">
        <v>103</v>
      </c>
      <c r="W24" s="237" t="s">
        <v>104</v>
      </c>
      <c r="Y24" s="249" t="s">
        <v>105</v>
      </c>
      <c r="Z24" s="126" t="s">
        <v>106</v>
      </c>
    </row>
    <row r="25" ht="41.5" customHeight="1" spans="1:26">
      <c r="A25" s="147"/>
      <c r="B25" s="171" t="s">
        <v>107</v>
      </c>
      <c r="C25" s="171" t="s">
        <v>108</v>
      </c>
      <c r="D25" s="109" t="s">
        <v>29</v>
      </c>
      <c r="E25" s="172">
        <v>25</v>
      </c>
      <c r="F25" s="172" t="s">
        <v>37</v>
      </c>
      <c r="G25" s="172">
        <v>2</v>
      </c>
      <c r="H25" s="172"/>
      <c r="I25" s="214" t="s">
        <v>109</v>
      </c>
      <c r="J25" s="215"/>
      <c r="K25" s="215"/>
      <c r="L25" s="215"/>
      <c r="M25" s="215"/>
      <c r="N25" s="215"/>
      <c r="O25" s="215"/>
      <c r="P25" s="56" t="s">
        <v>110</v>
      </c>
      <c r="W25" s="237" t="s">
        <v>111</v>
      </c>
      <c r="Y25" s="246" t="s">
        <v>112</v>
      </c>
      <c r="Z25" s="250" t="s">
        <v>113</v>
      </c>
    </row>
    <row r="26" ht="47" customHeight="1" spans="1:23">
      <c r="A26" s="147"/>
      <c r="B26" s="161" t="s">
        <v>114</v>
      </c>
      <c r="C26" s="161" t="s">
        <v>115</v>
      </c>
      <c r="D26" s="165" t="s">
        <v>71</v>
      </c>
      <c r="E26" s="173">
        <f>1</f>
        <v>1</v>
      </c>
      <c r="F26" s="166" t="s">
        <v>116</v>
      </c>
      <c r="G26" s="152">
        <v>2</v>
      </c>
      <c r="H26" s="152"/>
      <c r="I26" s="216" t="s">
        <v>117</v>
      </c>
      <c r="J26" s="217"/>
      <c r="K26" s="217"/>
      <c r="L26" s="217"/>
      <c r="M26" s="217"/>
      <c r="N26" s="217"/>
      <c r="O26" s="218"/>
      <c r="P26" s="219"/>
      <c r="W26" s="237" t="s">
        <v>69</v>
      </c>
    </row>
    <row r="27" ht="38" customHeight="1" spans="1:24">
      <c r="A27" s="153"/>
      <c r="B27" s="174" t="s">
        <v>118</v>
      </c>
      <c r="C27" s="175"/>
      <c r="D27" s="109" t="s">
        <v>29</v>
      </c>
      <c r="E27" s="109" t="s">
        <v>119</v>
      </c>
      <c r="F27" s="109" t="s">
        <v>46</v>
      </c>
      <c r="G27" s="112">
        <v>5</v>
      </c>
      <c r="H27" s="112"/>
      <c r="I27" s="220" t="s">
        <v>120</v>
      </c>
      <c r="J27" s="221"/>
      <c r="K27" s="221"/>
      <c r="L27" s="221"/>
      <c r="M27" s="221"/>
      <c r="N27" s="221"/>
      <c r="O27" s="222"/>
      <c r="P27" s="146"/>
      <c r="W27" s="237" t="s">
        <v>48</v>
      </c>
      <c r="X27" s="242"/>
    </row>
    <row r="28" ht="32.5" customHeight="1" spans="1:16">
      <c r="A28" s="143" t="s">
        <v>121</v>
      </c>
      <c r="B28" s="161" t="s">
        <v>122</v>
      </c>
      <c r="C28" s="161"/>
      <c r="D28" s="165" t="s">
        <v>41</v>
      </c>
      <c r="E28" s="165" t="s">
        <v>41</v>
      </c>
      <c r="F28" s="165" t="s">
        <v>41</v>
      </c>
      <c r="G28" s="166">
        <v>5</v>
      </c>
      <c r="H28" s="166"/>
      <c r="I28" s="223" t="s">
        <v>123</v>
      </c>
      <c r="J28" s="224"/>
      <c r="K28" s="224"/>
      <c r="L28" s="224"/>
      <c r="M28" s="224"/>
      <c r="N28" s="224"/>
      <c r="O28" s="225"/>
      <c r="P28" s="146"/>
    </row>
    <row r="29" ht="23" customHeight="1" spans="1:24">
      <c r="A29" s="147"/>
      <c r="B29" s="144" t="s">
        <v>27</v>
      </c>
      <c r="C29" s="161"/>
      <c r="D29" s="165" t="s">
        <v>71</v>
      </c>
      <c r="E29" s="165">
        <v>1</v>
      </c>
      <c r="F29" s="166" t="s">
        <v>46</v>
      </c>
      <c r="G29" s="176">
        <v>5</v>
      </c>
      <c r="H29" s="166"/>
      <c r="I29" s="189" t="s">
        <v>124</v>
      </c>
      <c r="J29" s="189"/>
      <c r="K29" s="189"/>
      <c r="L29" s="189"/>
      <c r="M29" s="189"/>
      <c r="N29" s="189"/>
      <c r="O29" s="189"/>
      <c r="P29" s="146"/>
      <c r="X29" s="240" t="s">
        <v>125</v>
      </c>
    </row>
    <row r="30" ht="27.5" customHeight="1" spans="1:16">
      <c r="A30" s="147"/>
      <c r="B30" s="105" t="s">
        <v>126</v>
      </c>
      <c r="C30" s="105"/>
      <c r="D30" s="110" t="s">
        <v>29</v>
      </c>
      <c r="E30" s="110">
        <v>0.9</v>
      </c>
      <c r="F30" s="109" t="s">
        <v>46</v>
      </c>
      <c r="G30" s="176">
        <v>5</v>
      </c>
      <c r="H30" s="109"/>
      <c r="I30" s="226" t="s">
        <v>127</v>
      </c>
      <c r="J30" s="227"/>
      <c r="K30" s="227"/>
      <c r="L30" s="227"/>
      <c r="M30" s="227"/>
      <c r="N30" s="227"/>
      <c r="O30" s="228"/>
      <c r="P30" s="146"/>
    </row>
    <row r="31" ht="55" customHeight="1" spans="1:16">
      <c r="A31" s="27" t="s">
        <v>128</v>
      </c>
      <c r="B31" s="177" t="s">
        <v>129</v>
      </c>
      <c r="C31" s="177"/>
      <c r="D31" s="27" t="s">
        <v>29</v>
      </c>
      <c r="E31" s="27">
        <v>90</v>
      </c>
      <c r="F31" s="27" t="s">
        <v>46</v>
      </c>
      <c r="G31" s="27">
        <v>8</v>
      </c>
      <c r="H31" s="26"/>
      <c r="I31" s="229" t="s">
        <v>130</v>
      </c>
      <c r="J31" s="229"/>
      <c r="K31" s="229"/>
      <c r="L31" s="229"/>
      <c r="M31" s="229"/>
      <c r="N31" s="229"/>
      <c r="O31" s="229"/>
      <c r="P31" s="146"/>
    </row>
    <row r="32" ht="83" customHeight="1" spans="1:22">
      <c r="A32" s="27"/>
      <c r="B32" s="177" t="s">
        <v>131</v>
      </c>
      <c r="C32" s="177"/>
      <c r="D32" s="27" t="s">
        <v>41</v>
      </c>
      <c r="E32" s="27" t="s">
        <v>132</v>
      </c>
      <c r="F32" s="27" t="s">
        <v>41</v>
      </c>
      <c r="G32" s="27">
        <v>6</v>
      </c>
      <c r="H32" s="26"/>
      <c r="I32" s="229" t="s">
        <v>133</v>
      </c>
      <c r="J32" s="229"/>
      <c r="K32" s="229"/>
      <c r="L32" s="229"/>
      <c r="M32" s="229"/>
      <c r="N32" s="229"/>
      <c r="O32" s="229"/>
      <c r="P32" s="146"/>
      <c r="Q32" s="243"/>
      <c r="R32" s="21"/>
      <c r="S32" s="21"/>
      <c r="T32" s="21"/>
      <c r="U32" s="21"/>
      <c r="V32" s="21"/>
    </row>
    <row r="33" ht="49" customHeight="1" spans="1:16">
      <c r="A33" s="27"/>
      <c r="B33" s="177" t="s">
        <v>134</v>
      </c>
      <c r="C33" s="177"/>
      <c r="D33" s="27" t="s">
        <v>41</v>
      </c>
      <c r="E33" s="27" t="s">
        <v>135</v>
      </c>
      <c r="F33" s="27" t="s">
        <v>41</v>
      </c>
      <c r="G33" s="27">
        <v>4</v>
      </c>
      <c r="H33" s="26"/>
      <c r="I33" s="229" t="s">
        <v>136</v>
      </c>
      <c r="J33" s="229"/>
      <c r="K33" s="229"/>
      <c r="L33" s="229"/>
      <c r="M33" s="229"/>
      <c r="N33" s="229"/>
      <c r="O33" s="229"/>
      <c r="P33" s="146"/>
    </row>
    <row r="34" ht="48" customHeight="1" spans="1:16">
      <c r="A34" s="27"/>
      <c r="B34" s="177" t="s">
        <v>137</v>
      </c>
      <c r="C34" s="177"/>
      <c r="D34" s="27" t="s">
        <v>29</v>
      </c>
      <c r="E34" s="27">
        <v>90</v>
      </c>
      <c r="F34" s="27" t="s">
        <v>46</v>
      </c>
      <c r="G34" s="27">
        <v>2</v>
      </c>
      <c r="H34" s="26"/>
      <c r="I34" s="229" t="s">
        <v>138</v>
      </c>
      <c r="J34" s="229"/>
      <c r="K34" s="229"/>
      <c r="L34" s="229"/>
      <c r="M34" s="229"/>
      <c r="N34" s="229"/>
      <c r="O34" s="229"/>
      <c r="P34" s="146"/>
    </row>
    <row r="35" ht="48" customHeight="1" spans="1:16">
      <c r="A35" s="27"/>
      <c r="B35" s="177" t="s">
        <v>139</v>
      </c>
      <c r="C35" s="177"/>
      <c r="D35" s="27" t="s">
        <v>41</v>
      </c>
      <c r="E35" s="27" t="s">
        <v>132</v>
      </c>
      <c r="F35" s="27" t="s">
        <v>41</v>
      </c>
      <c r="G35" s="27">
        <v>2</v>
      </c>
      <c r="H35" s="26"/>
      <c r="I35" s="229" t="s">
        <v>140</v>
      </c>
      <c r="J35" s="229"/>
      <c r="K35" s="229"/>
      <c r="L35" s="229"/>
      <c r="M35" s="229"/>
      <c r="N35" s="229"/>
      <c r="O35" s="229"/>
      <c r="P35" s="146"/>
    </row>
    <row r="36" ht="66" customHeight="1" spans="1:16">
      <c r="A36" s="27"/>
      <c r="B36" s="177" t="s">
        <v>141</v>
      </c>
      <c r="C36" s="177"/>
      <c r="D36" s="27" t="s">
        <v>41</v>
      </c>
      <c r="E36" s="27" t="s">
        <v>132</v>
      </c>
      <c r="F36" s="27" t="s">
        <v>41</v>
      </c>
      <c r="G36" s="27">
        <v>2</v>
      </c>
      <c r="H36" s="26"/>
      <c r="I36" s="230" t="s">
        <v>142</v>
      </c>
      <c r="J36" s="231"/>
      <c r="K36" s="231"/>
      <c r="L36" s="231"/>
      <c r="M36" s="231"/>
      <c r="N36" s="231"/>
      <c r="O36" s="232"/>
      <c r="P36" s="146"/>
    </row>
    <row r="37" ht="49" customHeight="1" spans="1:16">
      <c r="A37" s="27"/>
      <c r="B37" s="178" t="s">
        <v>143</v>
      </c>
      <c r="C37" s="179">
        <f>81000/270000</f>
        <v>0.3</v>
      </c>
      <c r="D37" s="180" t="s">
        <v>29</v>
      </c>
      <c r="E37" s="180">
        <v>30</v>
      </c>
      <c r="F37" s="180" t="s">
        <v>46</v>
      </c>
      <c r="G37" s="180">
        <v>2</v>
      </c>
      <c r="H37" s="181">
        <v>2</v>
      </c>
      <c r="I37" s="233" t="s">
        <v>144</v>
      </c>
      <c r="J37" s="234"/>
      <c r="K37" s="234"/>
      <c r="L37" s="234"/>
      <c r="M37" s="234"/>
      <c r="N37" s="234"/>
      <c r="O37" s="235"/>
      <c r="P37" s="146">
        <v>2</v>
      </c>
    </row>
    <row r="38" ht="38" customHeight="1" spans="1:16">
      <c r="A38" s="27"/>
      <c r="B38" s="178" t="s">
        <v>145</v>
      </c>
      <c r="C38" s="179">
        <f>(6379861-14149830)/6379861</f>
        <v>-1.21789001359121</v>
      </c>
      <c r="D38" s="180" t="s">
        <v>29</v>
      </c>
      <c r="E38" s="180">
        <v>5</v>
      </c>
      <c r="F38" s="180" t="s">
        <v>46</v>
      </c>
      <c r="G38" s="180">
        <v>2</v>
      </c>
      <c r="H38" s="181"/>
      <c r="I38" s="233" t="s">
        <v>146</v>
      </c>
      <c r="J38" s="234"/>
      <c r="K38" s="234"/>
      <c r="L38" s="234"/>
      <c r="M38" s="234"/>
      <c r="N38" s="234"/>
      <c r="O38" s="235"/>
      <c r="P38" s="146"/>
    </row>
    <row r="39" ht="67" customHeight="1" spans="1:16">
      <c r="A39" s="27"/>
      <c r="B39" s="182" t="s">
        <v>147</v>
      </c>
      <c r="C39" s="182"/>
      <c r="D39" s="27" t="s">
        <v>41</v>
      </c>
      <c r="E39" s="27" t="s">
        <v>148</v>
      </c>
      <c r="F39" s="27" t="s">
        <v>41</v>
      </c>
      <c r="G39" s="27">
        <v>2</v>
      </c>
      <c r="H39" s="26"/>
      <c r="I39" s="230" t="s">
        <v>149</v>
      </c>
      <c r="J39" s="231"/>
      <c r="K39" s="231"/>
      <c r="L39" s="231"/>
      <c r="M39" s="231"/>
      <c r="N39" s="231"/>
      <c r="O39" s="232"/>
      <c r="P39" s="146"/>
    </row>
    <row r="40" s="20" customFormat="1" ht="14.25" spans="1:16">
      <c r="A40" s="27"/>
      <c r="B40" s="27" t="s">
        <v>150</v>
      </c>
      <c r="C40" s="27"/>
      <c r="D40" s="27"/>
      <c r="E40" s="27"/>
      <c r="F40" s="27"/>
      <c r="G40" s="27"/>
      <c r="H40" s="27"/>
      <c r="I40" s="27"/>
      <c r="J40" s="27"/>
      <c r="K40" s="27"/>
      <c r="L40" s="27"/>
      <c r="M40" s="27"/>
      <c r="N40" s="27"/>
      <c r="O40" s="27"/>
      <c r="P40" s="146"/>
    </row>
    <row r="41" s="20" customFormat="1" ht="14.25" spans="1:16">
      <c r="A41" s="27" t="s">
        <v>151</v>
      </c>
      <c r="B41" s="27"/>
      <c r="C41" s="27"/>
      <c r="D41" s="27"/>
      <c r="E41" s="27"/>
      <c r="F41" s="27"/>
      <c r="G41" s="27">
        <f>SUM(G11:G40)</f>
        <v>102</v>
      </c>
      <c r="H41" s="25"/>
      <c r="I41" s="25"/>
      <c r="J41" s="25"/>
      <c r="K41" s="25"/>
      <c r="L41" s="25"/>
      <c r="M41" s="25"/>
      <c r="N41" s="25"/>
      <c r="O41" s="25"/>
      <c r="P41" s="236"/>
    </row>
    <row r="42" s="20" customFormat="1" ht="49" customHeight="1" spans="1:16">
      <c r="A42" s="27" t="s">
        <v>152</v>
      </c>
      <c r="B42" s="183" t="s">
        <v>153</v>
      </c>
      <c r="C42" s="183"/>
      <c r="D42" s="184"/>
      <c r="E42" s="184"/>
      <c r="F42" s="184"/>
      <c r="G42" s="184"/>
      <c r="H42" s="184"/>
      <c r="I42" s="184"/>
      <c r="J42" s="184"/>
      <c r="K42" s="184"/>
      <c r="L42" s="184"/>
      <c r="M42" s="184"/>
      <c r="N42" s="184"/>
      <c r="O42" s="184"/>
      <c r="P42" s="184"/>
    </row>
    <row r="43" ht="54" customHeight="1" spans="1:16">
      <c r="A43" s="69" t="s">
        <v>154</v>
      </c>
      <c r="B43" s="69"/>
      <c r="C43" s="69"/>
      <c r="D43" s="69"/>
      <c r="E43" s="69"/>
      <c r="F43" s="69"/>
      <c r="G43" s="69"/>
      <c r="H43" s="69"/>
      <c r="I43" s="69"/>
      <c r="J43" s="69"/>
      <c r="K43" s="69"/>
      <c r="L43" s="69"/>
      <c r="M43" s="69"/>
      <c r="N43" s="69"/>
      <c r="O43" s="69"/>
      <c r="P43" s="69"/>
    </row>
  </sheetData>
  <mergeCells count="61">
    <mergeCell ref="A1:P1"/>
    <mergeCell ref="A2:G2"/>
    <mergeCell ref="B3:P3"/>
    <mergeCell ref="B4:F4"/>
    <mergeCell ref="G4:K4"/>
    <mergeCell ref="L4:P4"/>
    <mergeCell ref="B5:F5"/>
    <mergeCell ref="G5:K5"/>
    <mergeCell ref="L5:P5"/>
    <mergeCell ref="B6:H6"/>
    <mergeCell ref="I6:P6"/>
    <mergeCell ref="I10:O10"/>
    <mergeCell ref="I11:O11"/>
    <mergeCell ref="I12:O12"/>
    <mergeCell ref="I13:O13"/>
    <mergeCell ref="I14:O14"/>
    <mergeCell ref="I15:O15"/>
    <mergeCell ref="I16:O16"/>
    <mergeCell ref="I17:O17"/>
    <mergeCell ref="I18:O18"/>
    <mergeCell ref="I19:O19"/>
    <mergeCell ref="I20:O20"/>
    <mergeCell ref="I21:O21"/>
    <mergeCell ref="I22:O22"/>
    <mergeCell ref="AF22:AL22"/>
    <mergeCell ref="I23:O23"/>
    <mergeCell ref="I24:O24"/>
    <mergeCell ref="I25:O25"/>
    <mergeCell ref="I26:O26"/>
    <mergeCell ref="I27:O27"/>
    <mergeCell ref="I28:O28"/>
    <mergeCell ref="I29:O29"/>
    <mergeCell ref="I30:O30"/>
    <mergeCell ref="I31:O31"/>
    <mergeCell ref="I32:O32"/>
    <mergeCell ref="Q32:V32"/>
    <mergeCell ref="I33:O33"/>
    <mergeCell ref="I34:O34"/>
    <mergeCell ref="I35:O35"/>
    <mergeCell ref="I36:O36"/>
    <mergeCell ref="I37:O37"/>
    <mergeCell ref="I38:O38"/>
    <mergeCell ref="I39:O39"/>
    <mergeCell ref="B40:F40"/>
    <mergeCell ref="H40:O40"/>
    <mergeCell ref="A41:F41"/>
    <mergeCell ref="H41:O41"/>
    <mergeCell ref="B42:P42"/>
    <mergeCell ref="A43:P43"/>
    <mergeCell ref="A4:A5"/>
    <mergeCell ref="A6:A9"/>
    <mergeCell ref="A11:A14"/>
    <mergeCell ref="A15:A23"/>
    <mergeCell ref="A24:A27"/>
    <mergeCell ref="A28:A30"/>
    <mergeCell ref="A31:A40"/>
    <mergeCell ref="B15:B17"/>
    <mergeCell ref="B19:B20"/>
    <mergeCell ref="B21:B22"/>
    <mergeCell ref="B7:H9"/>
    <mergeCell ref="I7:P9"/>
  </mergeCells>
  <pageMargins left="0.354166666666667" right="0.156944444444444" top="0.472222222222222" bottom="0.196527777777778" header="0.3" footer="0.11805555555555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53"/>
  <sheetViews>
    <sheetView topLeftCell="A37" workbookViewId="0">
      <selection activeCell="D132" sqref="D132"/>
    </sheetView>
  </sheetViews>
  <sheetFormatPr defaultColWidth="9" defaultRowHeight="13.5"/>
  <sheetData>
    <row r="2" spans="12:12">
      <c r="L2" s="126" t="s">
        <v>155</v>
      </c>
    </row>
    <row r="53" spans="1:11">
      <c r="A53" t="s">
        <v>156</v>
      </c>
      <c r="K53" s="126" t="s">
        <v>157</v>
      </c>
    </row>
  </sheetData>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4"/>
  <sheetViews>
    <sheetView topLeftCell="A4" workbookViewId="0">
      <selection activeCell="V12" sqref="V12"/>
    </sheetView>
  </sheetViews>
  <sheetFormatPr defaultColWidth="9" defaultRowHeight="13.5"/>
  <cols>
    <col min="1" max="1" width="16.5416666666667" style="95" customWidth="1"/>
    <col min="2" max="2" width="20.9083333333333" style="95" customWidth="1"/>
    <col min="3" max="3" width="6.54166666666667" style="95" customWidth="1"/>
    <col min="4" max="4" width="10.9083333333333" style="95" customWidth="1"/>
    <col min="5" max="5" width="5.725" style="95" customWidth="1"/>
    <col min="6" max="6" width="6" style="95" customWidth="1"/>
    <col min="7" max="8" width="7.725" style="95" customWidth="1"/>
    <col min="9" max="9" width="8.63333333333333" style="95" customWidth="1"/>
    <col min="10" max="12" width="5.90833333333333" style="95" customWidth="1"/>
    <col min="13" max="13" width="7.36666666666667" style="95" customWidth="1"/>
    <col min="14" max="14" width="9.63333333333333" style="95" customWidth="1"/>
    <col min="15" max="15" width="6.18333333333333" style="95" customWidth="1"/>
    <col min="16" max="16" width="0.0916666666666667" style="95" customWidth="1"/>
    <col min="17" max="17" width="6.90833333333333" style="95" hidden="1" customWidth="1"/>
    <col min="18" max="20" width="9" style="95" hidden="1" customWidth="1"/>
    <col min="21" max="21" width="2.90833333333333" style="95" hidden="1" customWidth="1"/>
    <col min="22" max="16384" width="9" style="95"/>
  </cols>
  <sheetData>
    <row r="1" ht="14.25" spans="1:1">
      <c r="A1" s="96" t="s">
        <v>158</v>
      </c>
    </row>
    <row r="2" ht="27" spans="1:15">
      <c r="A2" s="97" t="s">
        <v>159</v>
      </c>
      <c r="B2" s="97"/>
      <c r="C2" s="97"/>
      <c r="D2" s="97"/>
      <c r="E2" s="97"/>
      <c r="F2" s="97"/>
      <c r="G2" s="97"/>
      <c r="H2" s="97"/>
      <c r="I2" s="97"/>
      <c r="J2" s="97"/>
      <c r="K2" s="97"/>
      <c r="L2" s="97"/>
      <c r="M2" s="97"/>
      <c r="N2" s="97"/>
      <c r="O2" s="97"/>
    </row>
    <row r="3" spans="1:6">
      <c r="A3" s="98" t="s">
        <v>160</v>
      </c>
      <c r="B3" s="98"/>
      <c r="C3" s="98"/>
      <c r="D3" s="98"/>
      <c r="E3" s="98"/>
      <c r="F3" s="98"/>
    </row>
    <row r="4" ht="22" customHeight="1" spans="1:15">
      <c r="A4" s="99" t="s">
        <v>1</v>
      </c>
      <c r="B4" s="100" t="s">
        <v>161</v>
      </c>
      <c r="C4" s="100"/>
      <c r="D4" s="100"/>
      <c r="E4" s="100"/>
      <c r="F4" s="100"/>
      <c r="G4" s="100" t="s">
        <v>162</v>
      </c>
      <c r="H4" s="100"/>
      <c r="I4" s="100" t="s">
        <v>163</v>
      </c>
      <c r="J4" s="100"/>
      <c r="K4" s="100" t="s">
        <v>164</v>
      </c>
      <c r="L4" s="100"/>
      <c r="M4" s="100">
        <v>63841284</v>
      </c>
      <c r="N4" s="100"/>
      <c r="O4" s="100"/>
    </row>
    <row r="5" ht="50" customHeight="1" spans="1:15">
      <c r="A5" s="101" t="s">
        <v>3</v>
      </c>
      <c r="B5" s="101" t="s">
        <v>4</v>
      </c>
      <c r="C5" s="100"/>
      <c r="D5" s="100"/>
      <c r="E5" s="100"/>
      <c r="F5" s="100" t="s">
        <v>5</v>
      </c>
      <c r="G5" s="100"/>
      <c r="H5" s="100"/>
      <c r="I5" s="100"/>
      <c r="J5" s="100"/>
      <c r="K5" s="100" t="s">
        <v>6</v>
      </c>
      <c r="L5" s="100"/>
      <c r="M5" s="100"/>
      <c r="N5" s="100"/>
      <c r="O5" s="100"/>
    </row>
    <row r="6" ht="22" customHeight="1" spans="1:15">
      <c r="A6" s="101"/>
      <c r="B6" s="100">
        <v>5013.18</v>
      </c>
      <c r="C6" s="100"/>
      <c r="D6" s="100"/>
      <c r="E6" s="100"/>
      <c r="F6" s="100">
        <v>3140.65</v>
      </c>
      <c r="G6" s="100"/>
      <c r="H6" s="100"/>
      <c r="I6" s="100"/>
      <c r="J6" s="100"/>
      <c r="K6" s="119">
        <v>0.6265</v>
      </c>
      <c r="L6" s="100"/>
      <c r="M6" s="100"/>
      <c r="N6" s="100"/>
      <c r="O6" s="100"/>
    </row>
    <row r="7" ht="22" customHeight="1" spans="1:15">
      <c r="A7" s="101" t="s">
        <v>7</v>
      </c>
      <c r="B7" s="99" t="s">
        <v>8</v>
      </c>
      <c r="C7" s="99"/>
      <c r="D7" s="99"/>
      <c r="E7" s="99"/>
      <c r="F7" s="99"/>
      <c r="G7" s="99"/>
      <c r="H7" s="100" t="s">
        <v>9</v>
      </c>
      <c r="I7" s="100"/>
      <c r="J7" s="100"/>
      <c r="K7" s="100"/>
      <c r="L7" s="100"/>
      <c r="M7" s="100"/>
      <c r="N7" s="100"/>
      <c r="O7" s="100"/>
    </row>
    <row r="8" ht="14" customHeight="1" spans="1:15">
      <c r="A8" s="101"/>
      <c r="B8" s="102" t="s">
        <v>10</v>
      </c>
      <c r="C8" s="102"/>
      <c r="D8" s="102"/>
      <c r="E8" s="102"/>
      <c r="F8" s="102"/>
      <c r="G8" s="102"/>
      <c r="H8" s="100" t="s">
        <v>165</v>
      </c>
      <c r="I8" s="100"/>
      <c r="J8" s="100"/>
      <c r="K8" s="100"/>
      <c r="L8" s="100"/>
      <c r="M8" s="100"/>
      <c r="N8" s="100"/>
      <c r="O8" s="100"/>
    </row>
    <row r="9" ht="16" customHeight="1" spans="1:15">
      <c r="A9" s="101"/>
      <c r="B9" s="102"/>
      <c r="C9" s="102"/>
      <c r="D9" s="102"/>
      <c r="E9" s="102"/>
      <c r="F9" s="102"/>
      <c r="G9" s="102"/>
      <c r="H9" s="100"/>
      <c r="I9" s="100"/>
      <c r="J9" s="100"/>
      <c r="K9" s="100"/>
      <c r="L9" s="100"/>
      <c r="M9" s="100"/>
      <c r="N9" s="100"/>
      <c r="O9" s="100"/>
    </row>
    <row r="10" ht="27" customHeight="1" spans="1:15">
      <c r="A10" s="101"/>
      <c r="B10" s="102"/>
      <c r="C10" s="102"/>
      <c r="D10" s="102"/>
      <c r="E10" s="102"/>
      <c r="F10" s="102"/>
      <c r="G10" s="102"/>
      <c r="H10" s="100"/>
      <c r="I10" s="100"/>
      <c r="J10" s="100"/>
      <c r="K10" s="100"/>
      <c r="L10" s="100"/>
      <c r="M10" s="100"/>
      <c r="N10" s="100"/>
      <c r="O10" s="100"/>
    </row>
    <row r="11" ht="34" customHeight="1" spans="1:15">
      <c r="A11" s="100" t="s">
        <v>12</v>
      </c>
      <c r="B11" s="99" t="s">
        <v>13</v>
      </c>
      <c r="C11" s="103" t="s">
        <v>15</v>
      </c>
      <c r="D11" s="99" t="s">
        <v>16</v>
      </c>
      <c r="E11" s="103" t="s">
        <v>17</v>
      </c>
      <c r="F11" s="103" t="s">
        <v>18</v>
      </c>
      <c r="G11" s="101" t="s">
        <v>19</v>
      </c>
      <c r="H11" s="100" t="s">
        <v>20</v>
      </c>
      <c r="I11" s="100"/>
      <c r="J11" s="100"/>
      <c r="K11" s="100"/>
      <c r="L11" s="100"/>
      <c r="M11" s="100"/>
      <c r="N11" s="100"/>
      <c r="O11" s="101" t="s">
        <v>21</v>
      </c>
    </row>
    <row r="12" ht="23" customHeight="1" spans="1:15">
      <c r="A12" s="104" t="s">
        <v>26</v>
      </c>
      <c r="B12" s="105" t="s">
        <v>166</v>
      </c>
      <c r="C12" s="38" t="s">
        <v>41</v>
      </c>
      <c r="D12" s="38" t="s">
        <v>41</v>
      </c>
      <c r="E12" s="38" t="s">
        <v>31</v>
      </c>
      <c r="F12" s="106">
        <v>6</v>
      </c>
      <c r="G12" s="106">
        <v>6</v>
      </c>
      <c r="H12" s="107" t="s">
        <v>167</v>
      </c>
      <c r="I12" s="107"/>
      <c r="J12" s="107"/>
      <c r="K12" s="107"/>
      <c r="L12" s="107"/>
      <c r="M12" s="107"/>
      <c r="N12" s="107"/>
      <c r="O12" s="106">
        <v>6</v>
      </c>
    </row>
    <row r="13" ht="23" customHeight="1" spans="1:15">
      <c r="A13" s="108"/>
      <c r="B13" s="105" t="s">
        <v>168</v>
      </c>
      <c r="C13" s="38" t="s">
        <v>29</v>
      </c>
      <c r="D13" s="38" t="s">
        <v>30</v>
      </c>
      <c r="E13" s="38" t="s">
        <v>31</v>
      </c>
      <c r="F13" s="106">
        <v>6</v>
      </c>
      <c r="G13" s="106">
        <v>6</v>
      </c>
      <c r="H13" s="107" t="s">
        <v>167</v>
      </c>
      <c r="I13" s="107"/>
      <c r="J13" s="107"/>
      <c r="K13" s="107"/>
      <c r="L13" s="107"/>
      <c r="M13" s="107"/>
      <c r="N13" s="107"/>
      <c r="O13" s="106">
        <v>6</v>
      </c>
    </row>
    <row r="14" ht="23" customHeight="1" spans="1:15">
      <c r="A14" s="108"/>
      <c r="B14" s="105" t="s">
        <v>35</v>
      </c>
      <c r="C14" s="38" t="s">
        <v>29</v>
      </c>
      <c r="D14" s="38" t="s">
        <v>36</v>
      </c>
      <c r="E14" s="38" t="s">
        <v>37</v>
      </c>
      <c r="F14" s="106">
        <v>6</v>
      </c>
      <c r="G14" s="106">
        <v>6</v>
      </c>
      <c r="H14" s="107" t="s">
        <v>167</v>
      </c>
      <c r="I14" s="107"/>
      <c r="J14" s="107"/>
      <c r="K14" s="107"/>
      <c r="L14" s="107"/>
      <c r="M14" s="107"/>
      <c r="N14" s="107"/>
      <c r="O14" s="106">
        <v>6</v>
      </c>
    </row>
    <row r="15" ht="23" customHeight="1" spans="1:15">
      <c r="A15" s="104" t="s">
        <v>50</v>
      </c>
      <c r="B15" s="105" t="s">
        <v>52</v>
      </c>
      <c r="C15" s="109" t="s">
        <v>29</v>
      </c>
      <c r="D15" s="109" t="s">
        <v>53</v>
      </c>
      <c r="E15" s="109" t="s">
        <v>54</v>
      </c>
      <c r="F15" s="106">
        <v>8</v>
      </c>
      <c r="G15" s="106">
        <v>8</v>
      </c>
      <c r="H15" s="107" t="s">
        <v>167</v>
      </c>
      <c r="I15" s="107"/>
      <c r="J15" s="107"/>
      <c r="K15" s="107"/>
      <c r="L15" s="107"/>
      <c r="M15" s="107"/>
      <c r="N15" s="107"/>
      <c r="O15" s="106">
        <v>8</v>
      </c>
    </row>
    <row r="16" ht="23" customHeight="1" spans="1:15">
      <c r="A16" s="108"/>
      <c r="B16" s="105" t="s">
        <v>169</v>
      </c>
      <c r="C16" s="109" t="s">
        <v>41</v>
      </c>
      <c r="D16" s="109" t="s">
        <v>66</v>
      </c>
      <c r="E16" s="109" t="s">
        <v>170</v>
      </c>
      <c r="F16" s="106">
        <v>8</v>
      </c>
      <c r="G16" s="106">
        <v>8</v>
      </c>
      <c r="H16" s="107" t="s">
        <v>167</v>
      </c>
      <c r="I16" s="107"/>
      <c r="J16" s="107"/>
      <c r="K16" s="107"/>
      <c r="L16" s="107"/>
      <c r="M16" s="107"/>
      <c r="N16" s="107"/>
      <c r="O16" s="106">
        <v>8</v>
      </c>
    </row>
    <row r="17" ht="23" customHeight="1" spans="1:15">
      <c r="A17" s="108"/>
      <c r="B17" s="105" t="s">
        <v>75</v>
      </c>
      <c r="C17" s="110" t="s">
        <v>71</v>
      </c>
      <c r="D17" s="110">
        <v>1</v>
      </c>
      <c r="E17" s="109" t="s">
        <v>46</v>
      </c>
      <c r="F17" s="106">
        <v>8</v>
      </c>
      <c r="G17" s="106">
        <v>8</v>
      </c>
      <c r="H17" s="107" t="s">
        <v>167</v>
      </c>
      <c r="I17" s="107"/>
      <c r="J17" s="107"/>
      <c r="K17" s="107"/>
      <c r="L17" s="107"/>
      <c r="M17" s="107"/>
      <c r="N17" s="107"/>
      <c r="O17" s="106">
        <v>8</v>
      </c>
    </row>
    <row r="18" ht="23" customHeight="1" spans="1:15">
      <c r="A18" s="108"/>
      <c r="B18" s="105" t="s">
        <v>94</v>
      </c>
      <c r="C18" s="109" t="s">
        <v>41</v>
      </c>
      <c r="D18" s="109" t="s">
        <v>66</v>
      </c>
      <c r="E18" s="109" t="s">
        <v>67</v>
      </c>
      <c r="F18" s="106">
        <v>8</v>
      </c>
      <c r="G18" s="106">
        <v>8</v>
      </c>
      <c r="H18" s="107" t="s">
        <v>167</v>
      </c>
      <c r="I18" s="107"/>
      <c r="J18" s="107"/>
      <c r="K18" s="107"/>
      <c r="L18" s="107"/>
      <c r="M18" s="107"/>
      <c r="N18" s="107"/>
      <c r="O18" s="106">
        <v>8</v>
      </c>
    </row>
    <row r="19" ht="23" customHeight="1" spans="1:15">
      <c r="A19" s="111"/>
      <c r="B19" s="105" t="s">
        <v>171</v>
      </c>
      <c r="C19" s="110" t="s">
        <v>71</v>
      </c>
      <c r="D19" s="110">
        <v>1</v>
      </c>
      <c r="E19" s="109" t="s">
        <v>46</v>
      </c>
      <c r="F19" s="112">
        <v>8</v>
      </c>
      <c r="G19" s="112">
        <v>8</v>
      </c>
      <c r="H19" s="107" t="s">
        <v>167</v>
      </c>
      <c r="I19" s="107"/>
      <c r="J19" s="107"/>
      <c r="K19" s="107"/>
      <c r="L19" s="107"/>
      <c r="M19" s="107"/>
      <c r="N19" s="107"/>
      <c r="O19" s="112">
        <v>8</v>
      </c>
    </row>
    <row r="20" ht="23" customHeight="1" spans="1:15">
      <c r="A20" s="104" t="s">
        <v>121</v>
      </c>
      <c r="B20" s="105" t="s">
        <v>122</v>
      </c>
      <c r="C20" s="110" t="s">
        <v>29</v>
      </c>
      <c r="D20" s="110">
        <v>0.9</v>
      </c>
      <c r="E20" s="109" t="s">
        <v>46</v>
      </c>
      <c r="F20" s="109">
        <v>6</v>
      </c>
      <c r="G20" s="109">
        <v>6</v>
      </c>
      <c r="H20" s="107" t="s">
        <v>167</v>
      </c>
      <c r="I20" s="107"/>
      <c r="J20" s="107"/>
      <c r="K20" s="107"/>
      <c r="L20" s="107"/>
      <c r="M20" s="107"/>
      <c r="N20" s="107"/>
      <c r="O20" s="43">
        <v>6</v>
      </c>
    </row>
    <row r="21" ht="23" customHeight="1" spans="1:15">
      <c r="A21" s="111"/>
      <c r="B21" s="105" t="s">
        <v>172</v>
      </c>
      <c r="C21" s="110" t="s">
        <v>71</v>
      </c>
      <c r="D21" s="110">
        <v>1</v>
      </c>
      <c r="E21" s="109" t="s">
        <v>46</v>
      </c>
      <c r="F21" s="109">
        <v>6</v>
      </c>
      <c r="G21" s="109">
        <v>6</v>
      </c>
      <c r="H21" s="107" t="s">
        <v>167</v>
      </c>
      <c r="I21" s="107"/>
      <c r="J21" s="107"/>
      <c r="K21" s="107"/>
      <c r="L21" s="107"/>
      <c r="M21" s="107"/>
      <c r="N21" s="107"/>
      <c r="O21" s="43">
        <v>6</v>
      </c>
    </row>
    <row r="22" ht="55" customHeight="1" spans="1:15">
      <c r="A22" s="100" t="s">
        <v>128</v>
      </c>
      <c r="B22" s="113" t="s">
        <v>129</v>
      </c>
      <c r="C22" s="100" t="s">
        <v>29</v>
      </c>
      <c r="D22" s="100">
        <v>90</v>
      </c>
      <c r="E22" s="100" t="s">
        <v>46</v>
      </c>
      <c r="F22" s="100">
        <v>8</v>
      </c>
      <c r="G22" s="100">
        <v>8</v>
      </c>
      <c r="H22" s="114" t="s">
        <v>130</v>
      </c>
      <c r="I22" s="114"/>
      <c r="J22" s="114"/>
      <c r="K22" s="114"/>
      <c r="L22" s="114"/>
      <c r="M22" s="114"/>
      <c r="N22" s="114"/>
      <c r="O22" s="100">
        <v>0</v>
      </c>
    </row>
    <row r="23" ht="83" customHeight="1" spans="1:21">
      <c r="A23" s="100"/>
      <c r="B23" s="113" t="s">
        <v>131</v>
      </c>
      <c r="C23" s="100" t="s">
        <v>41</v>
      </c>
      <c r="D23" s="100" t="s">
        <v>132</v>
      </c>
      <c r="E23" s="100" t="s">
        <v>41</v>
      </c>
      <c r="F23" s="100">
        <v>6</v>
      </c>
      <c r="G23" s="100">
        <v>6</v>
      </c>
      <c r="H23" s="114" t="s">
        <v>133</v>
      </c>
      <c r="I23" s="114"/>
      <c r="J23" s="114"/>
      <c r="K23" s="114"/>
      <c r="L23" s="114"/>
      <c r="M23" s="114"/>
      <c r="N23" s="114"/>
      <c r="O23" s="100">
        <v>6</v>
      </c>
      <c r="P23" s="120"/>
      <c r="Q23" s="125"/>
      <c r="R23" s="125"/>
      <c r="S23" s="125"/>
      <c r="T23" s="125"/>
      <c r="U23" s="125"/>
    </row>
    <row r="24" ht="49" customHeight="1" spans="1:15">
      <c r="A24" s="100"/>
      <c r="B24" s="113" t="s">
        <v>134</v>
      </c>
      <c r="C24" s="100" t="s">
        <v>41</v>
      </c>
      <c r="D24" s="100" t="s">
        <v>135</v>
      </c>
      <c r="E24" s="100" t="s">
        <v>41</v>
      </c>
      <c r="F24" s="100">
        <v>4</v>
      </c>
      <c r="G24" s="100">
        <v>4</v>
      </c>
      <c r="H24" s="114" t="s">
        <v>136</v>
      </c>
      <c r="I24" s="114"/>
      <c r="J24" s="114"/>
      <c r="K24" s="114"/>
      <c r="L24" s="114"/>
      <c r="M24" s="114"/>
      <c r="N24" s="114"/>
      <c r="O24" s="100">
        <v>4</v>
      </c>
    </row>
    <row r="25" ht="48" customHeight="1" spans="1:15">
      <c r="A25" s="100"/>
      <c r="B25" s="113" t="s">
        <v>137</v>
      </c>
      <c r="C25" s="100" t="s">
        <v>29</v>
      </c>
      <c r="D25" s="100">
        <v>90</v>
      </c>
      <c r="E25" s="100" t="s">
        <v>46</v>
      </c>
      <c r="F25" s="100">
        <v>2</v>
      </c>
      <c r="G25" s="100">
        <v>2</v>
      </c>
      <c r="H25" s="114" t="s">
        <v>138</v>
      </c>
      <c r="I25" s="114"/>
      <c r="J25" s="114"/>
      <c r="K25" s="114"/>
      <c r="L25" s="114"/>
      <c r="M25" s="114"/>
      <c r="N25" s="114"/>
      <c r="O25" s="100">
        <v>2</v>
      </c>
    </row>
    <row r="26" ht="48" customHeight="1" spans="1:15">
      <c r="A26" s="100"/>
      <c r="B26" s="113" t="s">
        <v>139</v>
      </c>
      <c r="C26" s="100" t="s">
        <v>41</v>
      </c>
      <c r="D26" s="100" t="s">
        <v>132</v>
      </c>
      <c r="E26" s="100" t="s">
        <v>41</v>
      </c>
      <c r="F26" s="100">
        <v>2</v>
      </c>
      <c r="G26" s="100">
        <v>2</v>
      </c>
      <c r="H26" s="114" t="s">
        <v>140</v>
      </c>
      <c r="I26" s="114"/>
      <c r="J26" s="114"/>
      <c r="K26" s="114"/>
      <c r="L26" s="114"/>
      <c r="M26" s="114"/>
      <c r="N26" s="114"/>
      <c r="O26" s="100">
        <v>2</v>
      </c>
    </row>
    <row r="27" ht="66" customHeight="1" spans="1:15">
      <c r="A27" s="100"/>
      <c r="B27" s="113" t="s">
        <v>141</v>
      </c>
      <c r="C27" s="100" t="s">
        <v>41</v>
      </c>
      <c r="D27" s="100" t="s">
        <v>132</v>
      </c>
      <c r="E27" s="100" t="s">
        <v>41</v>
      </c>
      <c r="F27" s="100">
        <v>2</v>
      </c>
      <c r="G27" s="100">
        <v>2</v>
      </c>
      <c r="H27" s="115" t="s">
        <v>142</v>
      </c>
      <c r="I27" s="121"/>
      <c r="J27" s="121"/>
      <c r="K27" s="121"/>
      <c r="L27" s="121"/>
      <c r="M27" s="121"/>
      <c r="N27" s="122"/>
      <c r="O27" s="100">
        <v>2</v>
      </c>
    </row>
    <row r="28" ht="49" customHeight="1" spans="1:15">
      <c r="A28" s="100"/>
      <c r="B28" s="116" t="s">
        <v>143</v>
      </c>
      <c r="C28" s="100" t="s">
        <v>29</v>
      </c>
      <c r="D28" s="100">
        <v>30</v>
      </c>
      <c r="E28" s="100" t="s">
        <v>46</v>
      </c>
      <c r="F28" s="100">
        <v>2</v>
      </c>
      <c r="G28" s="100">
        <v>2</v>
      </c>
      <c r="H28" s="115" t="s">
        <v>144</v>
      </c>
      <c r="I28" s="121"/>
      <c r="J28" s="121"/>
      <c r="K28" s="121"/>
      <c r="L28" s="121"/>
      <c r="M28" s="121"/>
      <c r="N28" s="122"/>
      <c r="O28" s="100">
        <v>2</v>
      </c>
    </row>
    <row r="29" ht="38" customHeight="1" spans="1:15">
      <c r="A29" s="100"/>
      <c r="B29" s="116" t="s">
        <v>145</v>
      </c>
      <c r="C29" s="100" t="s">
        <v>29</v>
      </c>
      <c r="D29" s="100">
        <v>5</v>
      </c>
      <c r="E29" s="100" t="s">
        <v>46</v>
      </c>
      <c r="F29" s="100">
        <v>2</v>
      </c>
      <c r="G29" s="100">
        <v>2</v>
      </c>
      <c r="H29" s="115" t="s">
        <v>146</v>
      </c>
      <c r="I29" s="121"/>
      <c r="J29" s="121"/>
      <c r="K29" s="121"/>
      <c r="L29" s="121"/>
      <c r="M29" s="121"/>
      <c r="N29" s="122"/>
      <c r="O29" s="100">
        <v>2</v>
      </c>
    </row>
    <row r="30" ht="67" customHeight="1" spans="1:15">
      <c r="A30" s="100"/>
      <c r="B30" s="116" t="s">
        <v>147</v>
      </c>
      <c r="C30" s="100" t="s">
        <v>41</v>
      </c>
      <c r="D30" s="100" t="s">
        <v>148</v>
      </c>
      <c r="E30" s="100" t="s">
        <v>41</v>
      </c>
      <c r="F30" s="100">
        <v>2</v>
      </c>
      <c r="G30" s="100">
        <v>2</v>
      </c>
      <c r="H30" s="115" t="s">
        <v>149</v>
      </c>
      <c r="I30" s="121"/>
      <c r="J30" s="121"/>
      <c r="K30" s="121"/>
      <c r="L30" s="121"/>
      <c r="M30" s="121"/>
      <c r="N30" s="122"/>
      <c r="O30" s="100">
        <v>2</v>
      </c>
    </row>
    <row r="31" s="94" customFormat="1" ht="14.25" spans="1:15">
      <c r="A31" s="100"/>
      <c r="B31" s="100" t="s">
        <v>150</v>
      </c>
      <c r="C31" s="100"/>
      <c r="D31" s="100"/>
      <c r="E31" s="100"/>
      <c r="F31" s="100">
        <v>30</v>
      </c>
      <c r="G31" s="100"/>
      <c r="H31" s="100"/>
      <c r="I31" s="100"/>
      <c r="J31" s="100"/>
      <c r="K31" s="100"/>
      <c r="L31" s="100"/>
      <c r="M31" s="100"/>
      <c r="N31" s="100"/>
      <c r="O31" s="123"/>
    </row>
    <row r="32" s="94" customFormat="1" ht="14.25" spans="1:15">
      <c r="A32" s="100" t="s">
        <v>151</v>
      </c>
      <c r="B32" s="100"/>
      <c r="C32" s="100"/>
      <c r="D32" s="100"/>
      <c r="E32" s="100"/>
      <c r="F32" s="100">
        <v>100</v>
      </c>
      <c r="G32" s="99"/>
      <c r="H32" s="99"/>
      <c r="I32" s="99"/>
      <c r="J32" s="99"/>
      <c r="K32" s="99"/>
      <c r="L32" s="99"/>
      <c r="M32" s="99"/>
      <c r="N32" s="99"/>
      <c r="O32" s="124">
        <v>92</v>
      </c>
    </row>
    <row r="33" s="94" customFormat="1" ht="49" customHeight="1" spans="1:15">
      <c r="A33" s="100" t="s">
        <v>152</v>
      </c>
      <c r="B33" s="107" t="s">
        <v>153</v>
      </c>
      <c r="C33" s="117"/>
      <c r="D33" s="117"/>
      <c r="E33" s="117"/>
      <c r="F33" s="117"/>
      <c r="G33" s="117"/>
      <c r="H33" s="117"/>
      <c r="I33" s="117"/>
      <c r="J33" s="117"/>
      <c r="K33" s="117"/>
      <c r="L33" s="117"/>
      <c r="M33" s="117"/>
      <c r="N33" s="117"/>
      <c r="O33" s="117"/>
    </row>
    <row r="34" ht="54" customHeight="1" spans="1:15">
      <c r="A34" s="118" t="s">
        <v>154</v>
      </c>
      <c r="B34" s="118"/>
      <c r="C34" s="118"/>
      <c r="D34" s="118"/>
      <c r="E34" s="118"/>
      <c r="F34" s="118"/>
      <c r="G34" s="118"/>
      <c r="H34" s="118"/>
      <c r="I34" s="118"/>
      <c r="J34" s="118"/>
      <c r="K34" s="118"/>
      <c r="L34" s="118"/>
      <c r="M34" s="118"/>
      <c r="N34" s="118"/>
      <c r="O34" s="118"/>
    </row>
  </sheetData>
  <mergeCells count="50">
    <mergeCell ref="A2:O2"/>
    <mergeCell ref="A3:F3"/>
    <mergeCell ref="B4:F4"/>
    <mergeCell ref="G4:H4"/>
    <mergeCell ref="I4:J4"/>
    <mergeCell ref="K4:L4"/>
    <mergeCell ref="M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H17:N17"/>
    <mergeCell ref="H18:N18"/>
    <mergeCell ref="H19:N19"/>
    <mergeCell ref="H20:N20"/>
    <mergeCell ref="H21:N21"/>
    <mergeCell ref="H22:N22"/>
    <mergeCell ref="H23:N23"/>
    <mergeCell ref="P23:U23"/>
    <mergeCell ref="H24:N24"/>
    <mergeCell ref="H25:N25"/>
    <mergeCell ref="H26:N26"/>
    <mergeCell ref="H27:N27"/>
    <mergeCell ref="H28:N28"/>
    <mergeCell ref="H29:N29"/>
    <mergeCell ref="H30:N30"/>
    <mergeCell ref="B31:E31"/>
    <mergeCell ref="G31:N31"/>
    <mergeCell ref="A32:E32"/>
    <mergeCell ref="G32:N32"/>
    <mergeCell ref="B33:O33"/>
    <mergeCell ref="A34:O34"/>
    <mergeCell ref="A5:A6"/>
    <mergeCell ref="A7:A10"/>
    <mergeCell ref="A12:A14"/>
    <mergeCell ref="A15:A19"/>
    <mergeCell ref="A20:A21"/>
    <mergeCell ref="A22:A31"/>
    <mergeCell ref="B8:G10"/>
    <mergeCell ref="H8:O10"/>
  </mergeCells>
  <pageMargins left="0.354166666666667" right="0.156944444444444" top="0.472222222222222" bottom="0.196527777777778" header="0.3" footer="0.118055555555556"/>
  <pageSetup paperSize="9" scale="7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4"/>
  <sheetViews>
    <sheetView tabSelected="1" topLeftCell="A31" workbookViewId="0">
      <selection activeCell="Q47" sqref="Q47"/>
    </sheetView>
  </sheetViews>
  <sheetFormatPr defaultColWidth="9" defaultRowHeight="13.5"/>
  <cols>
    <col min="1" max="1" width="10.9083333333333" customWidth="1"/>
    <col min="2" max="2" width="21.3666666666667" customWidth="1"/>
    <col min="3" max="3" width="6.54166666666667" customWidth="1"/>
    <col min="4" max="4" width="10.9083333333333" customWidth="1"/>
    <col min="5" max="5" width="5.725" style="21" customWidth="1"/>
    <col min="6" max="6" width="6" style="21" customWidth="1"/>
    <col min="7" max="7" width="20.45" customWidth="1"/>
    <col min="8" max="8" width="9.54166666666667" customWidth="1"/>
    <col min="9" max="9" width="8.63333333333333" customWidth="1"/>
    <col min="10" max="12" width="5.90833333333333" customWidth="1"/>
    <col min="13" max="13" width="8.45" customWidth="1"/>
    <col min="14" max="14" width="10.8166666666667" customWidth="1"/>
    <col min="15" max="15" width="6.26666666666667" style="22" customWidth="1"/>
    <col min="16" max="16" width="5.63333333333333" style="22" customWidth="1"/>
    <col min="17" max="17" width="43.6333333333333" customWidth="1"/>
    <col min="18" max="18" width="16.45"/>
  </cols>
  <sheetData>
    <row r="1" ht="27" spans="1:17">
      <c r="A1" s="23" t="s">
        <v>173</v>
      </c>
      <c r="B1" s="23"/>
      <c r="C1" s="23"/>
      <c r="D1" s="23"/>
      <c r="E1" s="23"/>
      <c r="F1" s="23"/>
      <c r="G1" s="23"/>
      <c r="H1" s="23"/>
      <c r="I1" s="23"/>
      <c r="J1" s="23"/>
      <c r="K1" s="23"/>
      <c r="L1" s="23"/>
      <c r="M1" s="23"/>
      <c r="N1" s="23"/>
      <c r="O1" s="23"/>
      <c r="P1" s="23"/>
      <c r="Q1" s="23"/>
    </row>
    <row r="2" spans="1:6">
      <c r="A2" s="24"/>
      <c r="B2" s="24"/>
      <c r="C2" s="24"/>
      <c r="D2" s="24"/>
      <c r="E2" s="24"/>
      <c r="F2" s="24"/>
    </row>
    <row r="3" ht="22" customHeight="1" spans="1:17">
      <c r="A3" s="25" t="s">
        <v>1</v>
      </c>
      <c r="B3" s="25" t="s">
        <v>174</v>
      </c>
      <c r="C3" s="25"/>
      <c r="D3" s="25"/>
      <c r="E3" s="25"/>
      <c r="F3" s="25"/>
      <c r="G3" s="25"/>
      <c r="H3" s="25"/>
      <c r="I3" s="25"/>
      <c r="J3" s="25"/>
      <c r="K3" s="25"/>
      <c r="L3" s="25"/>
      <c r="M3" s="25"/>
      <c r="N3" s="25"/>
      <c r="O3" s="25"/>
      <c r="P3" s="25"/>
      <c r="Q3" s="25"/>
    </row>
    <row r="4" customFormat="1" ht="50" customHeight="1" spans="1:17">
      <c r="A4" s="26" t="s">
        <v>3</v>
      </c>
      <c r="B4" s="26" t="s">
        <v>4</v>
      </c>
      <c r="C4" s="27"/>
      <c r="D4" s="27"/>
      <c r="E4" s="27"/>
      <c r="F4" s="27" t="s">
        <v>5</v>
      </c>
      <c r="G4" s="27"/>
      <c r="H4" s="27"/>
      <c r="I4" s="27"/>
      <c r="J4" s="27"/>
      <c r="K4" s="27" t="s">
        <v>6</v>
      </c>
      <c r="L4" s="27"/>
      <c r="M4" s="27"/>
      <c r="N4" s="27"/>
      <c r="O4" s="27"/>
      <c r="P4" s="27"/>
      <c r="Q4" s="27"/>
    </row>
    <row r="5" customFormat="1" ht="22" customHeight="1" spans="1:17">
      <c r="A5" s="26"/>
      <c r="B5" s="28">
        <f>(18725338+31406487.05)/10000</f>
        <v>5013.182505</v>
      </c>
      <c r="C5" s="28"/>
      <c r="D5" s="28"/>
      <c r="E5" s="28"/>
      <c r="F5" s="29">
        <f>31406487.05/10000</f>
        <v>3140.648705</v>
      </c>
      <c r="G5" s="29"/>
      <c r="H5" s="29"/>
      <c r="I5" s="29"/>
      <c r="J5" s="29"/>
      <c r="K5" s="71">
        <f>F5/B5</f>
        <v>0.626478031044673</v>
      </c>
      <c r="L5" s="71"/>
      <c r="M5" s="71"/>
      <c r="N5" s="71"/>
      <c r="O5" s="71"/>
      <c r="P5" s="71"/>
      <c r="Q5" s="71"/>
    </row>
    <row r="6" customFormat="1" ht="22" customHeight="1" spans="1:17">
      <c r="A6" s="26" t="s">
        <v>7</v>
      </c>
      <c r="B6" s="25" t="s">
        <v>8</v>
      </c>
      <c r="C6" s="25"/>
      <c r="D6" s="25"/>
      <c r="E6" s="25"/>
      <c r="F6" s="25"/>
      <c r="G6" s="25"/>
      <c r="H6" s="27" t="s">
        <v>9</v>
      </c>
      <c r="I6" s="27"/>
      <c r="J6" s="27"/>
      <c r="K6" s="27"/>
      <c r="L6" s="27"/>
      <c r="M6" s="27"/>
      <c r="N6" s="27"/>
      <c r="O6" s="27"/>
      <c r="P6" s="27"/>
      <c r="Q6" s="27"/>
    </row>
    <row r="7" ht="20" customHeight="1" spans="1:17">
      <c r="A7" s="26"/>
      <c r="B7" s="30" t="s">
        <v>10</v>
      </c>
      <c r="C7" s="30"/>
      <c r="D7" s="30"/>
      <c r="E7" s="30"/>
      <c r="F7" s="30"/>
      <c r="G7" s="30"/>
      <c r="H7" s="27" t="s">
        <v>175</v>
      </c>
      <c r="I7" s="27"/>
      <c r="J7" s="27"/>
      <c r="K7" s="27"/>
      <c r="L7" s="27"/>
      <c r="M7" s="27"/>
      <c r="N7" s="27"/>
      <c r="O7" s="27"/>
      <c r="P7" s="27"/>
      <c r="Q7" s="27"/>
    </row>
    <row r="8" ht="20" customHeight="1" spans="1:17">
      <c r="A8" s="26"/>
      <c r="B8" s="30"/>
      <c r="C8" s="30"/>
      <c r="D8" s="30"/>
      <c r="E8" s="30"/>
      <c r="F8" s="30"/>
      <c r="G8" s="30"/>
      <c r="H8" s="27"/>
      <c r="I8" s="27"/>
      <c r="J8" s="27"/>
      <c r="K8" s="27"/>
      <c r="L8" s="27"/>
      <c r="M8" s="27"/>
      <c r="N8" s="27"/>
      <c r="O8" s="27"/>
      <c r="P8" s="27"/>
      <c r="Q8" s="27"/>
    </row>
    <row r="9" customFormat="1" ht="16" customHeight="1" spans="1:17">
      <c r="A9" s="26"/>
      <c r="B9" s="30"/>
      <c r="C9" s="30"/>
      <c r="D9" s="30"/>
      <c r="E9" s="30"/>
      <c r="F9" s="30"/>
      <c r="G9" s="30"/>
      <c r="H9" s="27"/>
      <c r="I9" s="27"/>
      <c r="J9" s="27"/>
      <c r="K9" s="27"/>
      <c r="L9" s="27"/>
      <c r="M9" s="27"/>
      <c r="N9" s="27"/>
      <c r="O9" s="27"/>
      <c r="P9" s="27"/>
      <c r="Q9" s="27"/>
    </row>
    <row r="10" s="19" customFormat="1" ht="34" customHeight="1" spans="1:18">
      <c r="A10" s="25" t="s">
        <v>12</v>
      </c>
      <c r="B10" s="31" t="s">
        <v>14</v>
      </c>
      <c r="C10" s="31" t="s">
        <v>15</v>
      </c>
      <c r="D10" s="25" t="s">
        <v>16</v>
      </c>
      <c r="E10" s="31" t="s">
        <v>17</v>
      </c>
      <c r="F10" s="31" t="s">
        <v>18</v>
      </c>
      <c r="G10" s="31" t="s">
        <v>19</v>
      </c>
      <c r="H10" s="25" t="s">
        <v>20</v>
      </c>
      <c r="I10" s="25"/>
      <c r="J10" s="25"/>
      <c r="K10" s="25"/>
      <c r="L10" s="25"/>
      <c r="M10" s="25"/>
      <c r="N10" s="25"/>
      <c r="O10" s="72" t="s">
        <v>21</v>
      </c>
      <c r="P10" s="73" t="s">
        <v>176</v>
      </c>
      <c r="Q10" s="82" t="s">
        <v>177</v>
      </c>
      <c r="R10" s="83"/>
    </row>
    <row r="11" ht="49" customHeight="1" spans="1:18">
      <c r="A11" s="32" t="s">
        <v>26</v>
      </c>
      <c r="B11" s="33" t="s">
        <v>172</v>
      </c>
      <c r="C11" s="33" t="s">
        <v>71</v>
      </c>
      <c r="D11" s="34">
        <v>100</v>
      </c>
      <c r="E11" s="34" t="s">
        <v>46</v>
      </c>
      <c r="F11" s="34">
        <v>5</v>
      </c>
      <c r="G11" s="35">
        <v>1</v>
      </c>
      <c r="H11" s="36" t="s">
        <v>178</v>
      </c>
      <c r="I11" s="74"/>
      <c r="J11" s="74"/>
      <c r="K11" s="74"/>
      <c r="L11" s="74"/>
      <c r="M11" s="74"/>
      <c r="N11" s="74"/>
      <c r="O11" s="75">
        <f t="shared" ref="O11:O19" si="0">F11-P11</f>
        <v>5</v>
      </c>
      <c r="P11" s="76">
        <v>0</v>
      </c>
      <c r="Q11" s="84" t="s">
        <v>179</v>
      </c>
      <c r="R11" s="85"/>
    </row>
    <row r="12" ht="60" spans="1:18">
      <c r="A12" s="32"/>
      <c r="B12" s="33" t="s">
        <v>180</v>
      </c>
      <c r="C12" s="33" t="s">
        <v>29</v>
      </c>
      <c r="D12" s="34" t="s">
        <v>181</v>
      </c>
      <c r="E12" s="34" t="s">
        <v>37</v>
      </c>
      <c r="F12" s="34">
        <v>5</v>
      </c>
      <c r="G12" s="37" t="s">
        <v>182</v>
      </c>
      <c r="H12" s="36" t="s">
        <v>183</v>
      </c>
      <c r="I12" s="74"/>
      <c r="J12" s="74"/>
      <c r="K12" s="74"/>
      <c r="L12" s="74"/>
      <c r="M12" s="74"/>
      <c r="N12" s="74"/>
      <c r="O12" s="75">
        <f t="shared" si="0"/>
        <v>5</v>
      </c>
      <c r="P12" s="76">
        <v>0</v>
      </c>
      <c r="Q12" s="84" t="s">
        <v>184</v>
      </c>
      <c r="R12" s="85"/>
    </row>
    <row r="13" ht="26" customHeight="1" spans="1:18">
      <c r="A13" s="32"/>
      <c r="B13" s="34" t="s">
        <v>150</v>
      </c>
      <c r="C13" s="34"/>
      <c r="D13" s="34"/>
      <c r="E13" s="34"/>
      <c r="F13" s="38">
        <f>F11+F12</f>
        <v>10</v>
      </c>
      <c r="G13" s="39"/>
      <c r="H13" s="40"/>
      <c r="I13" s="40"/>
      <c r="J13" s="40"/>
      <c r="K13" s="40"/>
      <c r="L13" s="40"/>
      <c r="M13" s="40"/>
      <c r="N13" s="40"/>
      <c r="O13" s="75">
        <f>O11+O12</f>
        <v>10</v>
      </c>
      <c r="P13" s="75">
        <f>P11+P12</f>
        <v>0</v>
      </c>
      <c r="Q13" s="86"/>
      <c r="R13" s="70"/>
    </row>
    <row r="14" ht="54" customHeight="1" spans="1:18">
      <c r="A14" s="32" t="s">
        <v>50</v>
      </c>
      <c r="B14" s="41" t="s">
        <v>52</v>
      </c>
      <c r="C14" s="42" t="s">
        <v>29</v>
      </c>
      <c r="D14" s="43" t="s">
        <v>185</v>
      </c>
      <c r="E14" s="43" t="s">
        <v>54</v>
      </c>
      <c r="F14" s="38">
        <v>5</v>
      </c>
      <c r="G14" s="44" t="s">
        <v>186</v>
      </c>
      <c r="H14" s="36" t="s">
        <v>187</v>
      </c>
      <c r="I14" s="74"/>
      <c r="J14" s="74"/>
      <c r="K14" s="74"/>
      <c r="L14" s="74"/>
      <c r="M14" s="74"/>
      <c r="N14" s="74"/>
      <c r="O14" s="75">
        <f t="shared" si="0"/>
        <v>5</v>
      </c>
      <c r="P14" s="76">
        <v>0</v>
      </c>
      <c r="Q14" s="84" t="s">
        <v>188</v>
      </c>
      <c r="R14" s="70"/>
    </row>
    <row r="15" customFormat="1" ht="52" customHeight="1" spans="1:17">
      <c r="A15" s="32"/>
      <c r="B15" s="41" t="s">
        <v>189</v>
      </c>
      <c r="C15" s="42" t="s">
        <v>29</v>
      </c>
      <c r="D15" s="38" t="s">
        <v>190</v>
      </c>
      <c r="E15" s="42" t="s">
        <v>46</v>
      </c>
      <c r="F15" s="45">
        <v>5</v>
      </c>
      <c r="G15" s="44" t="s">
        <v>191</v>
      </c>
      <c r="H15" s="36" t="s">
        <v>192</v>
      </c>
      <c r="I15" s="74"/>
      <c r="J15" s="74"/>
      <c r="K15" s="74"/>
      <c r="L15" s="74"/>
      <c r="M15" s="74"/>
      <c r="N15" s="74"/>
      <c r="O15" s="75">
        <f t="shared" si="0"/>
        <v>5</v>
      </c>
      <c r="P15" s="76">
        <v>0</v>
      </c>
      <c r="Q15" s="84" t="s">
        <v>193</v>
      </c>
    </row>
    <row r="16" ht="123.5" customHeight="1" spans="1:19">
      <c r="A16" s="32"/>
      <c r="B16" s="41" t="s">
        <v>70</v>
      </c>
      <c r="C16" s="46" t="s">
        <v>71</v>
      </c>
      <c r="D16" s="47">
        <v>100</v>
      </c>
      <c r="E16" s="42" t="s">
        <v>46</v>
      </c>
      <c r="F16" s="42">
        <v>6</v>
      </c>
      <c r="G16" s="44" t="s">
        <v>194</v>
      </c>
      <c r="H16" s="36" t="s">
        <v>195</v>
      </c>
      <c r="I16" s="74"/>
      <c r="J16" s="74"/>
      <c r="K16" s="74"/>
      <c r="L16" s="74"/>
      <c r="M16" s="74"/>
      <c r="N16" s="74"/>
      <c r="O16" s="75">
        <f t="shared" si="0"/>
        <v>6</v>
      </c>
      <c r="P16" s="76">
        <v>0</v>
      </c>
      <c r="Q16" s="87" t="s">
        <v>196</v>
      </c>
      <c r="R16" s="88"/>
      <c r="S16" s="89"/>
    </row>
    <row r="17" customFormat="1" ht="64" customHeight="1" spans="1:17">
      <c r="A17" s="32"/>
      <c r="B17" s="41" t="s">
        <v>197</v>
      </c>
      <c r="C17" s="42" t="s">
        <v>41</v>
      </c>
      <c r="D17" s="42" t="s">
        <v>66</v>
      </c>
      <c r="E17" s="43" t="s">
        <v>67</v>
      </c>
      <c r="F17" s="42">
        <v>2</v>
      </c>
      <c r="G17" s="44" t="s">
        <v>198</v>
      </c>
      <c r="H17" s="36" t="s">
        <v>199</v>
      </c>
      <c r="I17" s="74"/>
      <c r="J17" s="74"/>
      <c r="K17" s="74"/>
      <c r="L17" s="74"/>
      <c r="M17" s="74"/>
      <c r="N17" s="74"/>
      <c r="O17" s="75">
        <f t="shared" si="0"/>
        <v>2</v>
      </c>
      <c r="P17" s="76">
        <v>0</v>
      </c>
      <c r="Q17" s="84" t="s">
        <v>200</v>
      </c>
    </row>
    <row r="18" customFormat="1" ht="48" spans="1:17">
      <c r="A18" s="32"/>
      <c r="B18" s="41" t="s">
        <v>201</v>
      </c>
      <c r="C18" s="46" t="s">
        <v>71</v>
      </c>
      <c r="D18" s="48">
        <v>100</v>
      </c>
      <c r="E18" s="42" t="s">
        <v>46</v>
      </c>
      <c r="F18" s="38">
        <v>6</v>
      </c>
      <c r="G18" s="44" t="s">
        <v>202</v>
      </c>
      <c r="H18" s="36" t="s">
        <v>203</v>
      </c>
      <c r="I18" s="74"/>
      <c r="J18" s="74"/>
      <c r="K18" s="74"/>
      <c r="L18" s="74"/>
      <c r="M18" s="74"/>
      <c r="N18" s="74"/>
      <c r="O18" s="75">
        <f t="shared" si="0"/>
        <v>6</v>
      </c>
      <c r="P18" s="76">
        <v>0</v>
      </c>
      <c r="Q18" s="84" t="s">
        <v>204</v>
      </c>
    </row>
    <row r="19" customFormat="1" ht="111" customHeight="1" spans="1:17">
      <c r="A19" s="32"/>
      <c r="B19" s="49" t="s">
        <v>94</v>
      </c>
      <c r="C19" s="42" t="s">
        <v>41</v>
      </c>
      <c r="D19" s="42" t="s">
        <v>66</v>
      </c>
      <c r="E19" s="43" t="s">
        <v>67</v>
      </c>
      <c r="F19" s="38">
        <v>6</v>
      </c>
      <c r="G19" s="44" t="s">
        <v>205</v>
      </c>
      <c r="H19" s="36" t="s">
        <v>206</v>
      </c>
      <c r="I19" s="74"/>
      <c r="J19" s="74"/>
      <c r="K19" s="74"/>
      <c r="L19" s="74"/>
      <c r="M19" s="74"/>
      <c r="N19" s="74"/>
      <c r="O19" s="75">
        <f t="shared" si="0"/>
        <v>6</v>
      </c>
      <c r="P19" s="76">
        <v>0</v>
      </c>
      <c r="Q19" s="44" t="s">
        <v>207</v>
      </c>
    </row>
    <row r="20" customFormat="1" ht="30" customHeight="1" spans="1:17">
      <c r="A20" s="32"/>
      <c r="B20" s="42" t="s">
        <v>150</v>
      </c>
      <c r="C20" s="42"/>
      <c r="D20" s="42"/>
      <c r="E20" s="42"/>
      <c r="F20" s="38">
        <f>SUM(F14:F19)</f>
        <v>30</v>
      </c>
      <c r="G20" s="50"/>
      <c r="H20" s="50"/>
      <c r="I20" s="50"/>
      <c r="J20" s="50"/>
      <c r="K20" s="50"/>
      <c r="L20" s="50"/>
      <c r="M20" s="50"/>
      <c r="N20" s="50"/>
      <c r="O20" s="75">
        <f>O14+O15+O16+O17+O18+O19</f>
        <v>30</v>
      </c>
      <c r="P20" s="75">
        <f>P14+P15+P16+P17+P18+P19</f>
        <v>0</v>
      </c>
      <c r="Q20" s="86"/>
    </row>
    <row r="21" customFormat="1" ht="63.5" customHeight="1" spans="1:17">
      <c r="A21" s="37" t="s">
        <v>99</v>
      </c>
      <c r="B21" s="41" t="s">
        <v>208</v>
      </c>
      <c r="C21" s="42" t="s">
        <v>41</v>
      </c>
      <c r="D21" s="42" t="s">
        <v>66</v>
      </c>
      <c r="E21" s="43" t="s">
        <v>67</v>
      </c>
      <c r="F21" s="38">
        <v>5</v>
      </c>
      <c r="G21" s="44" t="s">
        <v>209</v>
      </c>
      <c r="H21" s="51" t="s">
        <v>210</v>
      </c>
      <c r="I21" s="77"/>
      <c r="J21" s="77"/>
      <c r="K21" s="77"/>
      <c r="L21" s="77"/>
      <c r="M21" s="77"/>
      <c r="N21" s="77"/>
      <c r="O21" s="75">
        <f t="shared" ref="O21:O24" si="1">F21-P21</f>
        <v>5</v>
      </c>
      <c r="P21" s="76">
        <v>0</v>
      </c>
      <c r="Q21" s="84" t="s">
        <v>211</v>
      </c>
    </row>
    <row r="22" customFormat="1" ht="75.5" customHeight="1" spans="1:17">
      <c r="A22" s="37"/>
      <c r="B22" s="41" t="s">
        <v>108</v>
      </c>
      <c r="C22" s="42" t="s">
        <v>29</v>
      </c>
      <c r="D22" s="45">
        <v>25</v>
      </c>
      <c r="E22" s="45" t="s">
        <v>37</v>
      </c>
      <c r="F22" s="45">
        <v>5</v>
      </c>
      <c r="G22" s="44" t="s">
        <v>212</v>
      </c>
      <c r="H22" s="36" t="s">
        <v>213</v>
      </c>
      <c r="I22" s="74"/>
      <c r="J22" s="74"/>
      <c r="K22" s="74"/>
      <c r="L22" s="74"/>
      <c r="M22" s="74"/>
      <c r="N22" s="74"/>
      <c r="O22" s="75">
        <f t="shared" si="1"/>
        <v>5</v>
      </c>
      <c r="P22" s="76">
        <v>0</v>
      </c>
      <c r="Q22" s="84" t="s">
        <v>214</v>
      </c>
    </row>
    <row r="23" customFormat="1" ht="38" customHeight="1" spans="1:17">
      <c r="A23" s="37"/>
      <c r="B23" s="32" t="s">
        <v>150</v>
      </c>
      <c r="C23" s="32"/>
      <c r="D23" s="32"/>
      <c r="E23" s="32"/>
      <c r="F23" s="43">
        <f>SUM(F21:F22)</f>
        <v>10</v>
      </c>
      <c r="G23" s="50"/>
      <c r="H23" s="50"/>
      <c r="I23" s="50"/>
      <c r="J23" s="50"/>
      <c r="K23" s="50"/>
      <c r="L23" s="50"/>
      <c r="M23" s="50"/>
      <c r="N23" s="50"/>
      <c r="O23" s="75">
        <f>O21+O22</f>
        <v>10</v>
      </c>
      <c r="P23" s="75">
        <f>P21+P22</f>
        <v>0</v>
      </c>
      <c r="Q23" s="86"/>
    </row>
    <row r="24" customFormat="1" ht="61" customHeight="1" spans="1:17">
      <c r="A24" s="37" t="s">
        <v>121</v>
      </c>
      <c r="B24" s="52" t="s">
        <v>215</v>
      </c>
      <c r="C24" s="53" t="s">
        <v>29</v>
      </c>
      <c r="D24" s="54">
        <v>0.9</v>
      </c>
      <c r="E24" s="43" t="s">
        <v>216</v>
      </c>
      <c r="F24" s="43">
        <v>5</v>
      </c>
      <c r="G24" s="55" t="s">
        <v>217</v>
      </c>
      <c r="H24" s="36" t="s">
        <v>218</v>
      </c>
      <c r="I24" s="74"/>
      <c r="J24" s="74"/>
      <c r="K24" s="74"/>
      <c r="L24" s="74"/>
      <c r="M24" s="74"/>
      <c r="N24" s="74"/>
      <c r="O24" s="75">
        <f t="shared" si="1"/>
        <v>5</v>
      </c>
      <c r="P24" s="76">
        <v>0</v>
      </c>
      <c r="Q24" s="62" t="s">
        <v>219</v>
      </c>
    </row>
    <row r="25" customFormat="1" ht="84" customHeight="1" spans="1:17">
      <c r="A25" s="56"/>
      <c r="B25" s="41" t="s">
        <v>126</v>
      </c>
      <c r="C25" s="46" t="s">
        <v>29</v>
      </c>
      <c r="D25" s="57">
        <v>90</v>
      </c>
      <c r="E25" s="42" t="s">
        <v>216</v>
      </c>
      <c r="F25" s="42">
        <v>15</v>
      </c>
      <c r="G25" s="44" t="s">
        <v>220</v>
      </c>
      <c r="H25" s="36" t="s">
        <v>221</v>
      </c>
      <c r="I25" s="74"/>
      <c r="J25" s="74"/>
      <c r="K25" s="74"/>
      <c r="L25" s="74"/>
      <c r="M25" s="74"/>
      <c r="N25" s="74"/>
      <c r="O25" s="75">
        <v>15</v>
      </c>
      <c r="P25" s="75">
        <v>0</v>
      </c>
      <c r="Q25" s="44" t="s">
        <v>222</v>
      </c>
    </row>
    <row r="26" customFormat="1" ht="27.5" customHeight="1" spans="1:17">
      <c r="A26" s="58"/>
      <c r="B26" s="42"/>
      <c r="C26" s="42"/>
      <c r="D26" s="42"/>
      <c r="E26" s="42"/>
      <c r="F26" s="42">
        <f>F25+F24</f>
        <v>20</v>
      </c>
      <c r="G26" s="50"/>
      <c r="H26" s="50"/>
      <c r="I26" s="50"/>
      <c r="J26" s="50"/>
      <c r="K26" s="50"/>
      <c r="L26" s="50"/>
      <c r="M26" s="50"/>
      <c r="N26" s="50"/>
      <c r="O26" s="75">
        <f>O25+O24</f>
        <v>20</v>
      </c>
      <c r="P26" s="75">
        <f>P25+P24</f>
        <v>0</v>
      </c>
      <c r="Q26" s="86"/>
    </row>
    <row r="27" ht="55" customHeight="1" spans="1:17">
      <c r="A27" s="32" t="s">
        <v>128</v>
      </c>
      <c r="B27" s="59" t="s">
        <v>129</v>
      </c>
      <c r="C27" s="60" t="s">
        <v>29</v>
      </c>
      <c r="D27" s="60">
        <v>90</v>
      </c>
      <c r="E27" s="60" t="s">
        <v>46</v>
      </c>
      <c r="F27" s="32">
        <v>8</v>
      </c>
      <c r="G27" s="61">
        <f>K5</f>
        <v>0.626478031044673</v>
      </c>
      <c r="H27" s="36" t="s">
        <v>223</v>
      </c>
      <c r="I27" s="74"/>
      <c r="J27" s="74"/>
      <c r="K27" s="74"/>
      <c r="L27" s="74"/>
      <c r="M27" s="74"/>
      <c r="N27" s="74"/>
      <c r="O27" s="75">
        <f t="shared" ref="O27:O35" si="2">F27-P27</f>
        <v>3</v>
      </c>
      <c r="P27" s="76">
        <v>5</v>
      </c>
      <c r="Q27" s="62" t="s">
        <v>224</v>
      </c>
    </row>
    <row r="28" customFormat="1" ht="83" customHeight="1" spans="1:17">
      <c r="A28" s="32"/>
      <c r="B28" s="59" t="s">
        <v>131</v>
      </c>
      <c r="C28" s="60" t="s">
        <v>41</v>
      </c>
      <c r="D28" s="60" t="s">
        <v>132</v>
      </c>
      <c r="E28" s="60" t="s">
        <v>41</v>
      </c>
      <c r="F28" s="32">
        <v>6</v>
      </c>
      <c r="G28" s="50" t="s">
        <v>225</v>
      </c>
      <c r="H28" s="36" t="s">
        <v>226</v>
      </c>
      <c r="I28" s="74"/>
      <c r="J28" s="74"/>
      <c r="K28" s="74"/>
      <c r="L28" s="74"/>
      <c r="M28" s="74"/>
      <c r="N28" s="74"/>
      <c r="O28" s="75">
        <f t="shared" si="2"/>
        <v>6</v>
      </c>
      <c r="P28" s="78">
        <v>0</v>
      </c>
      <c r="Q28" s="62" t="s">
        <v>227</v>
      </c>
    </row>
    <row r="29" customFormat="1" ht="72" spans="1:17">
      <c r="A29" s="32"/>
      <c r="B29" s="59" t="s">
        <v>134</v>
      </c>
      <c r="C29" s="60" t="s">
        <v>41</v>
      </c>
      <c r="D29" s="60" t="s">
        <v>135</v>
      </c>
      <c r="E29" s="60" t="s">
        <v>41</v>
      </c>
      <c r="F29" s="32">
        <v>4</v>
      </c>
      <c r="G29" s="44"/>
      <c r="H29" s="36" t="s">
        <v>228</v>
      </c>
      <c r="I29" s="74"/>
      <c r="J29" s="74"/>
      <c r="K29" s="74"/>
      <c r="L29" s="74"/>
      <c r="M29" s="74"/>
      <c r="N29" s="74"/>
      <c r="O29" s="75">
        <f t="shared" si="2"/>
        <v>3.5</v>
      </c>
      <c r="P29" s="76">
        <v>0.5</v>
      </c>
      <c r="Q29" s="90" t="s">
        <v>229</v>
      </c>
    </row>
    <row r="30" customFormat="1" ht="48" customHeight="1" spans="1:17">
      <c r="A30" s="32"/>
      <c r="B30" s="59" t="s">
        <v>137</v>
      </c>
      <c r="C30" s="60" t="s">
        <v>29</v>
      </c>
      <c r="D30" s="60">
        <v>90</v>
      </c>
      <c r="E30" s="60" t="s">
        <v>46</v>
      </c>
      <c r="F30" s="32">
        <v>2</v>
      </c>
      <c r="G30" s="62" t="s">
        <v>230</v>
      </c>
      <c r="H30" s="36" t="s">
        <v>138</v>
      </c>
      <c r="I30" s="74"/>
      <c r="J30" s="74"/>
      <c r="K30" s="74"/>
      <c r="L30" s="74"/>
      <c r="M30" s="74"/>
      <c r="N30" s="74"/>
      <c r="O30" s="79">
        <f t="shared" si="2"/>
        <v>0</v>
      </c>
      <c r="P30" s="80">
        <v>2</v>
      </c>
      <c r="Q30" s="62" t="s">
        <v>231</v>
      </c>
    </row>
    <row r="31" customFormat="1" ht="48" customHeight="1" spans="1:17">
      <c r="A31" s="32"/>
      <c r="B31" s="59" t="s">
        <v>139</v>
      </c>
      <c r="C31" s="60" t="s">
        <v>41</v>
      </c>
      <c r="D31" s="60" t="s">
        <v>132</v>
      </c>
      <c r="E31" s="60" t="s">
        <v>41</v>
      </c>
      <c r="F31" s="32">
        <v>2</v>
      </c>
      <c r="G31" s="44" t="s">
        <v>232</v>
      </c>
      <c r="H31" s="36" t="s">
        <v>140</v>
      </c>
      <c r="I31" s="74"/>
      <c r="J31" s="74"/>
      <c r="K31" s="74"/>
      <c r="L31" s="74"/>
      <c r="M31" s="74"/>
      <c r="N31" s="74"/>
      <c r="O31" s="75">
        <f t="shared" si="2"/>
        <v>2</v>
      </c>
      <c r="P31" s="76">
        <v>0</v>
      </c>
      <c r="Q31" s="44" t="s">
        <v>233</v>
      </c>
    </row>
    <row r="32" customFormat="1" ht="66" customHeight="1" spans="1:17">
      <c r="A32" s="32"/>
      <c r="B32" s="59" t="s">
        <v>141</v>
      </c>
      <c r="C32" s="60" t="s">
        <v>41</v>
      </c>
      <c r="D32" s="60" t="s">
        <v>132</v>
      </c>
      <c r="E32" s="60" t="s">
        <v>41</v>
      </c>
      <c r="F32" s="32">
        <v>2</v>
      </c>
      <c r="G32" s="44"/>
      <c r="H32" s="36" t="s">
        <v>234</v>
      </c>
      <c r="I32" s="74"/>
      <c r="J32" s="74"/>
      <c r="K32" s="74"/>
      <c r="L32" s="74"/>
      <c r="M32" s="74"/>
      <c r="N32" s="74"/>
      <c r="O32" s="75">
        <f t="shared" si="2"/>
        <v>1.5</v>
      </c>
      <c r="P32" s="76">
        <v>0.5</v>
      </c>
      <c r="Q32" s="44" t="s">
        <v>235</v>
      </c>
    </row>
    <row r="33" ht="49" customHeight="1" spans="1:17">
      <c r="A33" s="32"/>
      <c r="B33" s="63" t="s">
        <v>143</v>
      </c>
      <c r="C33" s="60" t="s">
        <v>29</v>
      </c>
      <c r="D33" s="60">
        <v>30</v>
      </c>
      <c r="E33" s="60" t="s">
        <v>46</v>
      </c>
      <c r="F33" s="60">
        <v>2</v>
      </c>
      <c r="G33" s="64" t="s">
        <v>236</v>
      </c>
      <c r="H33" s="36" t="s">
        <v>237</v>
      </c>
      <c r="I33" s="74"/>
      <c r="J33" s="74"/>
      <c r="K33" s="74"/>
      <c r="L33" s="74"/>
      <c r="M33" s="74"/>
      <c r="N33" s="74"/>
      <c r="O33" s="75">
        <f t="shared" si="2"/>
        <v>2</v>
      </c>
      <c r="P33" s="76">
        <v>0</v>
      </c>
      <c r="Q33" s="91" t="s">
        <v>238</v>
      </c>
    </row>
    <row r="34" ht="67" customHeight="1" spans="1:17">
      <c r="A34" s="32"/>
      <c r="B34" s="63" t="s">
        <v>145</v>
      </c>
      <c r="C34" s="60" t="s">
        <v>29</v>
      </c>
      <c r="D34" s="60">
        <v>5</v>
      </c>
      <c r="E34" s="60" t="s">
        <v>46</v>
      </c>
      <c r="F34" s="60">
        <v>2</v>
      </c>
      <c r="G34" s="64" t="s">
        <v>239</v>
      </c>
      <c r="H34" s="36" t="s">
        <v>240</v>
      </c>
      <c r="I34" s="74"/>
      <c r="J34" s="74"/>
      <c r="K34" s="74"/>
      <c r="L34" s="74"/>
      <c r="M34" s="74"/>
      <c r="N34" s="74"/>
      <c r="O34" s="75">
        <f t="shared" si="2"/>
        <v>0</v>
      </c>
      <c r="P34" s="76">
        <v>2</v>
      </c>
      <c r="Q34" s="62" t="s">
        <v>241</v>
      </c>
    </row>
    <row r="35" ht="76.5" customHeight="1" spans="1:17">
      <c r="A35" s="32"/>
      <c r="B35" s="63" t="s">
        <v>147</v>
      </c>
      <c r="C35" s="60" t="s">
        <v>41</v>
      </c>
      <c r="D35" s="60" t="s">
        <v>148</v>
      </c>
      <c r="E35" s="60" t="s">
        <v>41</v>
      </c>
      <c r="F35" s="32">
        <v>2</v>
      </c>
      <c r="G35" s="44"/>
      <c r="H35" s="36" t="s">
        <v>149</v>
      </c>
      <c r="I35" s="74"/>
      <c r="J35" s="74"/>
      <c r="K35" s="74"/>
      <c r="L35" s="74"/>
      <c r="M35" s="74"/>
      <c r="N35" s="74"/>
      <c r="O35" s="75">
        <f t="shared" si="2"/>
        <v>2</v>
      </c>
      <c r="P35" s="76">
        <v>0</v>
      </c>
      <c r="Q35" s="44" t="s">
        <v>242</v>
      </c>
    </row>
    <row r="36" s="20" customFormat="1" ht="14.25" spans="1:17">
      <c r="A36" s="32"/>
      <c r="B36" s="32" t="s">
        <v>150</v>
      </c>
      <c r="C36" s="32"/>
      <c r="D36" s="32"/>
      <c r="E36" s="32"/>
      <c r="F36" s="32">
        <f>SUM(F27:F35)</f>
        <v>30</v>
      </c>
      <c r="G36" s="58"/>
      <c r="H36" s="32"/>
      <c r="I36" s="32"/>
      <c r="J36" s="32"/>
      <c r="K36" s="32"/>
      <c r="L36" s="32"/>
      <c r="M36" s="32"/>
      <c r="N36" s="32"/>
      <c r="O36" s="75">
        <f>SUM(O27:O35)</f>
        <v>20</v>
      </c>
      <c r="P36" s="75">
        <f>SUM(P27:P35)</f>
        <v>10</v>
      </c>
      <c r="Q36" s="92"/>
    </row>
    <row r="37" s="20" customFormat="1" ht="14.25" spans="1:17">
      <c r="A37" s="32" t="s">
        <v>151</v>
      </c>
      <c r="B37" s="32"/>
      <c r="C37" s="32"/>
      <c r="D37" s="32"/>
      <c r="E37" s="32"/>
      <c r="F37" s="32">
        <f>F13+F20+F23+F26+F36</f>
        <v>100</v>
      </c>
      <c r="G37" s="65"/>
      <c r="H37" s="65"/>
      <c r="I37" s="65"/>
      <c r="J37" s="65"/>
      <c r="K37" s="65"/>
      <c r="L37" s="65"/>
      <c r="M37" s="65"/>
      <c r="N37" s="65"/>
      <c r="O37" s="75">
        <f>O13+O20+O23+O26+O36</f>
        <v>90</v>
      </c>
      <c r="P37" s="75">
        <f>P13+P20+P23+P26+P36</f>
        <v>10</v>
      </c>
      <c r="Q37" s="92"/>
    </row>
    <row r="38" s="20" customFormat="1" ht="49" hidden="1" customHeight="1" spans="1:17">
      <c r="A38" s="66" t="s">
        <v>152</v>
      </c>
      <c r="B38" s="67" t="s">
        <v>153</v>
      </c>
      <c r="C38" s="68"/>
      <c r="D38" s="68"/>
      <c r="E38" s="68"/>
      <c r="F38" s="68"/>
      <c r="G38" s="68"/>
      <c r="H38" s="68"/>
      <c r="I38" s="68"/>
      <c r="J38" s="68"/>
      <c r="K38" s="68"/>
      <c r="L38" s="68"/>
      <c r="M38" s="68"/>
      <c r="N38" s="68"/>
      <c r="O38" s="68"/>
      <c r="P38" s="81"/>
      <c r="Q38" s="93"/>
    </row>
    <row r="39" ht="54" hidden="1" customHeight="1" spans="1:15">
      <c r="A39" s="69" t="s">
        <v>154</v>
      </c>
      <c r="B39" s="69"/>
      <c r="C39" s="69"/>
      <c r="D39" s="69"/>
      <c r="E39" s="69"/>
      <c r="F39" s="69"/>
      <c r="G39" s="69"/>
      <c r="H39" s="69"/>
      <c r="I39" s="69"/>
      <c r="J39" s="69"/>
      <c r="K39" s="69"/>
      <c r="L39" s="69"/>
      <c r="M39" s="69"/>
      <c r="N39" s="69"/>
      <c r="O39" s="69"/>
    </row>
    <row r="44" spans="8:8">
      <c r="H44" s="70"/>
    </row>
  </sheetData>
  <mergeCells count="56">
    <mergeCell ref="A1:Q1"/>
    <mergeCell ref="A2:F2"/>
    <mergeCell ref="B3:Q3"/>
    <mergeCell ref="B4:E4"/>
    <mergeCell ref="F4:J4"/>
    <mergeCell ref="K4:Q4"/>
    <mergeCell ref="B5:E5"/>
    <mergeCell ref="F5:J5"/>
    <mergeCell ref="K5:Q5"/>
    <mergeCell ref="B6:G6"/>
    <mergeCell ref="H6:Q6"/>
    <mergeCell ref="H10:N10"/>
    <mergeCell ref="H11:N11"/>
    <mergeCell ref="H12:N12"/>
    <mergeCell ref="B13:E13"/>
    <mergeCell ref="H13:N13"/>
    <mergeCell ref="H14:N14"/>
    <mergeCell ref="H15:N15"/>
    <mergeCell ref="H16:N16"/>
    <mergeCell ref="H17:N17"/>
    <mergeCell ref="H18:N18"/>
    <mergeCell ref="H19:N19"/>
    <mergeCell ref="B20:E20"/>
    <mergeCell ref="G20:N20"/>
    <mergeCell ref="H21:N21"/>
    <mergeCell ref="H22:N22"/>
    <mergeCell ref="B23:E23"/>
    <mergeCell ref="G23:N23"/>
    <mergeCell ref="H24:N24"/>
    <mergeCell ref="H25:N25"/>
    <mergeCell ref="B26:E26"/>
    <mergeCell ref="G26:N26"/>
    <mergeCell ref="H27:N27"/>
    <mergeCell ref="H28:N28"/>
    <mergeCell ref="H29:N29"/>
    <mergeCell ref="H30:N30"/>
    <mergeCell ref="H31:N31"/>
    <mergeCell ref="H32:N32"/>
    <mergeCell ref="H33:N33"/>
    <mergeCell ref="H34:N34"/>
    <mergeCell ref="H35:N35"/>
    <mergeCell ref="B36:E36"/>
    <mergeCell ref="H36:N36"/>
    <mergeCell ref="A37:E37"/>
    <mergeCell ref="G37:N37"/>
    <mergeCell ref="B38:O38"/>
    <mergeCell ref="A39:O39"/>
    <mergeCell ref="A4:A5"/>
    <mergeCell ref="A6:A9"/>
    <mergeCell ref="A11:A13"/>
    <mergeCell ref="A14:A20"/>
    <mergeCell ref="A21:A23"/>
    <mergeCell ref="A24:A25"/>
    <mergeCell ref="A27:A36"/>
    <mergeCell ref="B7:G9"/>
    <mergeCell ref="H7:Q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16" workbookViewId="0">
      <selection activeCell="B26" sqref="B26"/>
    </sheetView>
  </sheetViews>
  <sheetFormatPr defaultColWidth="9" defaultRowHeight="13.5" outlineLevelCol="6"/>
  <cols>
    <col min="1" max="1" width="42.725" customWidth="1"/>
    <col min="2" max="2" width="14.2666666666667" style="3" customWidth="1"/>
    <col min="3" max="3" width="8.725" style="3"/>
    <col min="4" max="4" width="9.26666666666667" style="4" customWidth="1"/>
    <col min="5" max="7" width="8.725" style="3"/>
  </cols>
  <sheetData>
    <row r="1" ht="14.25" spans="1:7">
      <c r="A1" s="5"/>
      <c r="B1" s="6" t="s">
        <v>243</v>
      </c>
      <c r="C1" s="6" t="s">
        <v>244</v>
      </c>
      <c r="D1" s="7" t="s">
        <v>245</v>
      </c>
      <c r="E1" s="6" t="s">
        <v>246</v>
      </c>
      <c r="F1" s="6" t="s">
        <v>247</v>
      </c>
      <c r="G1" s="8" t="s">
        <v>248</v>
      </c>
    </row>
    <row r="2" ht="15.75" spans="1:7">
      <c r="A2" s="9" t="s">
        <v>249</v>
      </c>
      <c r="B2" s="10">
        <v>70.04</v>
      </c>
      <c r="C2" s="10">
        <v>68.39</v>
      </c>
      <c r="D2" s="11">
        <v>65.9</v>
      </c>
      <c r="E2" s="10">
        <v>-2.49</v>
      </c>
      <c r="F2" s="10">
        <v>16</v>
      </c>
      <c r="G2" s="12">
        <v>32</v>
      </c>
    </row>
    <row r="3" ht="15.75" spans="1:7">
      <c r="A3" s="9" t="s">
        <v>250</v>
      </c>
      <c r="B3" s="10">
        <v>91.08</v>
      </c>
      <c r="C3" s="10">
        <v>91.31</v>
      </c>
      <c r="D3" s="11">
        <v>92.79</v>
      </c>
      <c r="E3" s="10">
        <v>1.48</v>
      </c>
      <c r="F3" s="10">
        <v>9</v>
      </c>
      <c r="G3" s="12">
        <v>14</v>
      </c>
    </row>
    <row r="4" ht="15.75" spans="1:7">
      <c r="A4" s="13" t="s">
        <v>251</v>
      </c>
      <c r="B4" s="10">
        <v>62.06</v>
      </c>
      <c r="C4" s="10">
        <v>60.37</v>
      </c>
      <c r="D4" s="11">
        <v>58.17</v>
      </c>
      <c r="E4" s="10">
        <v>-2.2</v>
      </c>
      <c r="F4" s="10">
        <v>14</v>
      </c>
      <c r="G4" s="12">
        <v>29</v>
      </c>
    </row>
    <row r="5" ht="15.75" spans="1:7">
      <c r="A5" s="13" t="s">
        <v>252</v>
      </c>
      <c r="B5" s="10">
        <v>90.97</v>
      </c>
      <c r="C5" s="10">
        <v>89.21</v>
      </c>
      <c r="D5" s="11">
        <v>85.71</v>
      </c>
      <c r="E5" s="10">
        <v>-3.5</v>
      </c>
      <c r="F5" s="10">
        <v>16</v>
      </c>
      <c r="G5" s="12">
        <v>33</v>
      </c>
    </row>
    <row r="6" ht="15.75" spans="1:7">
      <c r="A6" s="13" t="s">
        <v>253</v>
      </c>
      <c r="B6" s="10">
        <v>88.84</v>
      </c>
      <c r="C6" s="14">
        <v>89.2</v>
      </c>
      <c r="D6" s="15">
        <v>95.12</v>
      </c>
      <c r="E6" s="14">
        <v>5.92</v>
      </c>
      <c r="F6" s="14">
        <v>2</v>
      </c>
      <c r="G6" s="16">
        <v>2</v>
      </c>
    </row>
    <row r="7" ht="15.75" spans="1:7">
      <c r="A7" s="9" t="s">
        <v>254</v>
      </c>
      <c r="B7" s="10">
        <v>92.48</v>
      </c>
      <c r="C7" s="14">
        <v>91.68</v>
      </c>
      <c r="D7" s="15">
        <v>0</v>
      </c>
      <c r="E7" s="14" t="s">
        <v>255</v>
      </c>
      <c r="F7" s="14" t="s">
        <v>255</v>
      </c>
      <c r="G7" s="16" t="s">
        <v>255</v>
      </c>
    </row>
    <row r="8" ht="15.75" spans="1:7">
      <c r="A8" s="13" t="s">
        <v>256</v>
      </c>
      <c r="B8" s="10">
        <v>81.01</v>
      </c>
      <c r="C8" s="14">
        <v>77.67</v>
      </c>
      <c r="D8" s="15">
        <v>67.62</v>
      </c>
      <c r="E8" s="14">
        <v>-10.05</v>
      </c>
      <c r="F8" s="14">
        <v>19</v>
      </c>
      <c r="G8" s="16">
        <v>36</v>
      </c>
    </row>
    <row r="9" ht="15.75" spans="1:7">
      <c r="A9" s="9" t="s">
        <v>257</v>
      </c>
      <c r="B9" s="10">
        <v>91.06</v>
      </c>
      <c r="C9" s="14">
        <v>90.29</v>
      </c>
      <c r="D9" s="15">
        <v>89.14</v>
      </c>
      <c r="E9" s="14">
        <v>-1.15</v>
      </c>
      <c r="F9" s="14">
        <v>17</v>
      </c>
      <c r="G9" s="16">
        <v>33</v>
      </c>
    </row>
    <row r="10" ht="15.75" spans="1:7">
      <c r="A10" s="13" t="s">
        <v>258</v>
      </c>
      <c r="B10" s="10">
        <v>83.4</v>
      </c>
      <c r="C10" s="14">
        <v>84.06</v>
      </c>
      <c r="D10" s="15">
        <v>85.96</v>
      </c>
      <c r="E10" s="14">
        <v>1.9</v>
      </c>
      <c r="F10" s="14">
        <v>5</v>
      </c>
      <c r="G10" s="16">
        <v>11</v>
      </c>
    </row>
    <row r="11" ht="15.75" spans="1:7">
      <c r="A11" s="17" t="s">
        <v>259</v>
      </c>
      <c r="B11" s="10">
        <v>86.92</v>
      </c>
      <c r="C11" s="14">
        <v>88.31</v>
      </c>
      <c r="D11" s="15">
        <v>90.69</v>
      </c>
      <c r="E11" s="14">
        <v>2.38</v>
      </c>
      <c r="F11" s="14">
        <v>5</v>
      </c>
      <c r="G11" s="16">
        <v>6</v>
      </c>
    </row>
    <row r="12" ht="15.75" spans="1:7">
      <c r="A12" s="9" t="s">
        <v>260</v>
      </c>
      <c r="B12" s="10">
        <v>87.44</v>
      </c>
      <c r="C12" s="14">
        <v>87.36</v>
      </c>
      <c r="D12" s="15">
        <v>83.67</v>
      </c>
      <c r="E12" s="14">
        <v>-3.69</v>
      </c>
      <c r="F12" s="14">
        <v>19</v>
      </c>
      <c r="G12" s="16">
        <v>34</v>
      </c>
    </row>
    <row r="13" ht="15.75" spans="1:7">
      <c r="A13" s="9" t="s">
        <v>261</v>
      </c>
      <c r="B13" s="10">
        <v>88.04</v>
      </c>
      <c r="C13" s="14">
        <v>88.18</v>
      </c>
      <c r="D13" s="15">
        <v>87.5</v>
      </c>
      <c r="E13" s="14">
        <v>-0.68</v>
      </c>
      <c r="F13" s="14">
        <v>12</v>
      </c>
      <c r="G13" s="16">
        <v>22</v>
      </c>
    </row>
    <row r="14" spans="2:4">
      <c r="B14" s="18">
        <f>SUM(B2:B13)/12/100</f>
        <v>0.84445</v>
      </c>
      <c r="C14" s="18">
        <f>SUM(C2:C13)/12/100</f>
        <v>0.838358333333333</v>
      </c>
      <c r="D14" s="18">
        <f>SUM(D2:D13)/11/100</f>
        <v>0.820245454545455</v>
      </c>
    </row>
    <row r="24" spans="2:2">
      <c r="B24" s="3">
        <v>3934</v>
      </c>
    </row>
    <row r="25" spans="2:2">
      <c r="B25" s="3">
        <v>3215</v>
      </c>
    </row>
    <row r="26" spans="2:2">
      <c r="B26" s="3">
        <f>B24-B25</f>
        <v>719</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E6"/>
  <sheetViews>
    <sheetView workbookViewId="0">
      <selection activeCell="C7" sqref="C7"/>
    </sheetView>
  </sheetViews>
  <sheetFormatPr defaultColWidth="9" defaultRowHeight="13.5" outlineLevelRow="5" outlineLevelCol="4"/>
  <cols>
    <col min="3" max="3" width="10.3666666666667" customWidth="1"/>
  </cols>
  <sheetData>
    <row r="3" ht="18.75" spans="5:5">
      <c r="E3" s="1"/>
    </row>
    <row r="4" ht="18.75" spans="5:5">
      <c r="E4" s="1"/>
    </row>
    <row r="5" ht="18.75" spans="5:5">
      <c r="E5" s="1"/>
    </row>
    <row r="6" ht="18.75" spans="3:3">
      <c r="C6" s="2">
        <f>35/37*100*100%</f>
        <v>94.5945945945946</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部门整体支出绩效表</vt:lpstr>
      <vt:lpstr>资料要求</vt:lpstr>
      <vt:lpstr>部门整体支出绩效自评表 </vt:lpstr>
      <vt:lpstr>区生态环境局</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2021-01-18T08:39:00Z</dcterms:created>
  <dcterms:modified xsi:type="dcterms:W3CDTF">2023-05-08T09:57:52Z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786A216D8211416B89E4A33E361DE9EB</vt:lpwstr>
  </property>
</Properties>
</file>